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SEtrwz1+T+86dR1JIiUHwdSQCX2A1V68gFeC/STSAJo="/>
    </ext>
  </extLst>
</workbook>
</file>

<file path=xl/sharedStrings.xml><?xml version="1.0" encoding="utf-8"?>
<sst xmlns="http://schemas.openxmlformats.org/spreadsheetml/2006/main" count="109" uniqueCount="94">
  <si>
    <r>
      <rPr>
        <rFont val="Century Gothic"/>
        <b/>
        <color rgb="FF000000"/>
        <sz val="13.0"/>
      </rPr>
      <t xml:space="preserve">Ficha guia de presupuesto  de obra 
NUEVA SEDE CENTRO DE COMERCIO, INDUSTRIA Y TURISMO UBICADA EN EL MUNICIPIO DE CIÉNAGA DE ORO – CÓRDOBA
</t>
    </r>
    <r>
      <rPr>
        <rFont val="Century Gothic"/>
        <color rgb="FF000000"/>
        <sz val="12.0"/>
      </rPr>
      <t>F-188-P V:0
16-06-2025</t>
    </r>
  </si>
  <si>
    <t>MUNICIPIO DE CIENAGA DE ORO</t>
  </si>
  <si>
    <t>VIGENCIA</t>
  </si>
  <si>
    <t>TERMINO ESTIMADO EJECUCIÓN + LIQUIDACION CONTRATO</t>
  </si>
  <si>
    <t>MESES</t>
  </si>
  <si>
    <t>VALOR COSTOS DIRECTOS  DEL PROYECTO DE OBRA</t>
  </si>
  <si>
    <t>CD</t>
  </si>
  <si>
    <t>PRESUPUESTO OFICIAL DE INTERVENTORIA</t>
  </si>
  <si>
    <t xml:space="preserve">Item </t>
  </si>
  <si>
    <t>CÓDIGO UNSPSC</t>
  </si>
  <si>
    <t>DESCRIPCION</t>
  </si>
  <si>
    <t>CARGO</t>
  </si>
  <si>
    <t>DEDICACION 
(hombre-mes)</t>
  </si>
  <si>
    <t>NUMERO 
PERSONAS</t>
  </si>
  <si>
    <t>VALOR UNITARIO</t>
  </si>
  <si>
    <t>DURACIÓN</t>
  </si>
  <si>
    <t>VALOR TOTAL</t>
  </si>
  <si>
    <t>PERSONAL</t>
  </si>
  <si>
    <t>A</t>
  </si>
  <si>
    <t>PERSONAL PROFESIONAL</t>
  </si>
  <si>
    <t>1.1</t>
  </si>
  <si>
    <t>Ingeniero Civil y/o Arquitecto</t>
  </si>
  <si>
    <t>DIRECTOR DE INTERVENTORÍA</t>
  </si>
  <si>
    <t>1.2</t>
  </si>
  <si>
    <t>Ingeniero Civil</t>
  </si>
  <si>
    <t>ESPECIALISTA ESTRUCTURAL</t>
  </si>
  <si>
    <t>1.3</t>
  </si>
  <si>
    <t xml:space="preserve">RESIDENTE DE ACABADOS </t>
  </si>
  <si>
    <t>1.4</t>
  </si>
  <si>
    <t xml:space="preserve">RESIDENTE DE URBANISMO </t>
  </si>
  <si>
    <t>1.5</t>
  </si>
  <si>
    <t>Profesional
Trabajador(a)
Social o
Sociólogo(a)</t>
  </si>
  <si>
    <t>PROFESIONAL SOCIAL</t>
  </si>
  <si>
    <t>1.6</t>
  </si>
  <si>
    <t xml:space="preserve">RESIDENTE DE INSTALACIONES  HIDROSANITARIAS </t>
  </si>
  <si>
    <t>1.7</t>
  </si>
  <si>
    <t>Ingeniero Electrico</t>
  </si>
  <si>
    <t xml:space="preserve">RESIDENTE DE INSTALACIONES Y REDES ELECTRICAS </t>
  </si>
  <si>
    <t>1.8</t>
  </si>
  <si>
    <t>Ing Mecanico u homologable</t>
  </si>
  <si>
    <t>RESIDENTE DE HVAC</t>
  </si>
  <si>
    <t>1.9</t>
  </si>
  <si>
    <t>Ing Civil especialista Geotecnista</t>
  </si>
  <si>
    <t>GEOTECNISTA</t>
  </si>
  <si>
    <t>1.10</t>
  </si>
  <si>
    <t xml:space="preserve">RESIDENTE COSTOS Y PROGRAMACIÓN </t>
  </si>
  <si>
    <t>1.11</t>
  </si>
  <si>
    <t xml:space="preserve">RESIDENTE BIM </t>
  </si>
  <si>
    <t>1.12</t>
  </si>
  <si>
    <t xml:space="preserve">RESIDENTE AMBIENTAL </t>
  </si>
  <si>
    <t>1.13</t>
  </si>
  <si>
    <t>Administrativo</t>
  </si>
  <si>
    <t>AUXILIAR  ADMINISTRATIVO</t>
  </si>
  <si>
    <t>1.14</t>
  </si>
  <si>
    <t>Profesional Salus Ocup</t>
  </si>
  <si>
    <t>RESIDENTE / SEGURIDAD INDUSTRIAL SST / SISOMA</t>
  </si>
  <si>
    <t>1.15</t>
  </si>
  <si>
    <t>Tecnologo</t>
  </si>
  <si>
    <t>TOPOGRAFO</t>
  </si>
  <si>
    <t>1.16</t>
  </si>
  <si>
    <t>Tecnico</t>
  </si>
  <si>
    <t>CADENERO 1</t>
  </si>
  <si>
    <t>SUBTOTAL PERSONAL</t>
  </si>
  <si>
    <t>B</t>
  </si>
  <si>
    <t>FACTOR MULTIPLICADOR (FM)</t>
  </si>
  <si>
    <t>C</t>
  </si>
  <si>
    <t>SUBTOTAL COSTOS DE PERSONAL</t>
  </si>
  <si>
    <t>(A+B+C) * FM</t>
  </si>
  <si>
    <t>COSTO DIRECTO</t>
  </si>
  <si>
    <t>TIPO</t>
  </si>
  <si>
    <t>UNIDAD</t>
  </si>
  <si>
    <t>DEDICACIÓN</t>
  </si>
  <si>
    <t>VALOR MES</t>
  </si>
  <si>
    <t>DURACIÒN</t>
  </si>
  <si>
    <t>Transporte, oficina, gastos de operación</t>
  </si>
  <si>
    <t>Mes</t>
  </si>
  <si>
    <t>Equipos de computo</t>
  </si>
  <si>
    <t>un</t>
  </si>
  <si>
    <t>Papeleria</t>
  </si>
  <si>
    <t>D</t>
  </si>
  <si>
    <t>E</t>
  </si>
  <si>
    <t>TOTAL COSTOS DE INTERVENTORÍA (C+D)</t>
  </si>
  <si>
    <t>F</t>
  </si>
  <si>
    <t>IVA</t>
  </si>
  <si>
    <t>SUBTOTAL CON IVA VIGENTE</t>
  </si>
  <si>
    <t>Base calculo estampillas</t>
  </si>
  <si>
    <t>Rete Fuente</t>
  </si>
  <si>
    <t xml:space="preserve">unidad  </t>
  </si>
  <si>
    <t>Retención de IVA</t>
  </si>
  <si>
    <t>Rete ICA</t>
  </si>
  <si>
    <t>Retención de Estampillas</t>
  </si>
  <si>
    <t>Retención de Timbre</t>
  </si>
  <si>
    <t>VALOR TOTAL *  INTERVENTORIA</t>
  </si>
  <si>
    <t>NOTA: ES OBLIGACION DE CONTRATISTA , VERIFICAR IMPUESTOS APLICABLES A SU OFERTA, LA OMISION DE ELLOS ES RESPONSABILIDAD EXPRESAMENTE DEL CONTRATISTA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</si>
</sst>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/M/YYYY"/>
    <numFmt numFmtId="165" formatCode="_(&quot;$&quot;\ * #,##0_);_(&quot;$&quot;\ * \(#,##0\);_(&quot;$&quot;\ * &quot;-&quot;??_);_(@_)"/>
    <numFmt numFmtId="166" formatCode="_-* #,##0.00\ _P_t_s_-;\-* #,##0.00\ _P_t_s_-;_-* &quot;-&quot;??\ _P_t_s_-;_-@"/>
    <numFmt numFmtId="167" formatCode="_(&quot;$&quot;\ * #,##0.00_);_(&quot;$&quot;\ * \(#,##0.00\);_(&quot;$&quot;\ * &quot;-&quot;??_);_(@_)"/>
    <numFmt numFmtId="168" formatCode="#,##0_ ;[Red]\-#,##0\ "/>
    <numFmt numFmtId="169" formatCode="#,##0.00_ ;[Red]\-#,##0.00\ "/>
    <numFmt numFmtId="170" formatCode="0.0%"/>
  </numFmts>
  <fonts count="14">
    <font>
      <sz val="11.0"/>
      <color theme="1"/>
      <name val="Aptos Narrow"/>
      <scheme val="minor"/>
    </font>
    <font>
      <sz val="10.0"/>
      <color rgb="FF000000"/>
      <name val="Century Gothic"/>
    </font>
    <font/>
    <font>
      <sz val="14.0"/>
      <color rgb="FF000000"/>
      <name val="Arial"/>
    </font>
    <font>
      <b/>
      <sz val="8.0"/>
      <color rgb="FF000000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b/>
      <sz val="16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4.0"/>
      <color theme="1"/>
      <name val="Arial"/>
    </font>
    <font>
      <sz val="10.0"/>
      <color theme="1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4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shrinkToFit="0" vertical="center" wrapText="1"/>
    </xf>
    <xf borderId="6" fillId="2" fontId="4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2" fontId="5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ont="1">
      <alignment horizontal="center" vertical="center"/>
    </xf>
    <xf borderId="13" fillId="2" fontId="6" numFmtId="164" xfId="0" applyAlignment="1" applyBorder="1" applyFont="1" applyNumberFormat="1">
      <alignment vertical="center"/>
    </xf>
    <xf borderId="14" fillId="0" fontId="2" numFmtId="0" xfId="0" applyBorder="1" applyFont="1"/>
    <xf borderId="15" fillId="0" fontId="2" numFmtId="0" xfId="0" applyBorder="1" applyFont="1"/>
    <xf borderId="16" fillId="2" fontId="7" numFmtId="0" xfId="0" applyAlignment="1" applyBorder="1" applyFont="1">
      <alignment horizontal="left" vertical="center"/>
    </xf>
    <xf borderId="17" fillId="0" fontId="2" numFmtId="0" xfId="0" applyBorder="1" applyFont="1"/>
    <xf borderId="18" fillId="0" fontId="2" numFmtId="0" xfId="0" applyBorder="1" applyFont="1"/>
    <xf borderId="19" fillId="2" fontId="7" numFmtId="165" xfId="0" applyAlignment="1" applyBorder="1" applyFont="1" applyNumberFormat="1">
      <alignment horizontal="center"/>
    </xf>
    <xf borderId="20" fillId="2" fontId="7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2" fontId="7" numFmtId="0" xfId="0" applyAlignment="1" applyBorder="1" applyFont="1">
      <alignment horizontal="left" vertical="center"/>
    </xf>
    <xf borderId="25" fillId="0" fontId="2" numFmtId="0" xfId="0" applyBorder="1" applyFont="1"/>
    <xf borderId="26" fillId="0" fontId="2" numFmtId="0" xfId="0" applyBorder="1" applyFont="1"/>
    <xf borderId="27" fillId="2" fontId="7" numFmtId="165" xfId="0" applyAlignment="1" applyBorder="1" applyFont="1" applyNumberFormat="1">
      <alignment horizontal="center"/>
    </xf>
    <xf borderId="28" fillId="2" fontId="7" numFmtId="3" xfId="0" applyBorder="1" applyFont="1" applyNumberFormat="1"/>
    <xf borderId="1" fillId="3" fontId="8" numFmtId="0" xfId="0" applyAlignment="1" applyBorder="1" applyFill="1" applyFont="1">
      <alignment horizontal="center" vertical="center"/>
    </xf>
    <xf borderId="29" fillId="0" fontId="2" numFmtId="0" xfId="0" applyBorder="1" applyFont="1"/>
    <xf borderId="30" fillId="3" fontId="9" numFmtId="0" xfId="0" applyAlignment="1" applyBorder="1" applyFont="1">
      <alignment horizontal="center" shrinkToFit="0" vertical="center" wrapText="1"/>
    </xf>
    <xf borderId="31" fillId="3" fontId="9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30" fillId="3" fontId="9" numFmtId="166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36" fillId="4" fontId="9" numFmtId="0" xfId="0" applyAlignment="1" applyBorder="1" applyFill="1" applyFont="1">
      <alignment horizontal="center" shrinkToFit="0" vertical="center" wrapText="1"/>
    </xf>
    <xf borderId="16" fillId="4" fontId="9" numFmtId="0" xfId="0" applyAlignment="1" applyBorder="1" applyFont="1">
      <alignment horizontal="left" shrinkToFit="0" vertical="center" wrapText="1"/>
    </xf>
    <xf borderId="19" fillId="4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6" fillId="5" fontId="10" numFmtId="0" xfId="0" applyAlignment="1" applyBorder="1" applyFill="1" applyFont="1">
      <alignment shrinkToFit="0" vertical="center" wrapText="1"/>
    </xf>
    <xf borderId="19" fillId="0" fontId="10" numFmtId="166" xfId="0" applyAlignment="1" applyBorder="1" applyFont="1" applyNumberFormat="1">
      <alignment horizontal="center" shrinkToFit="0" vertical="center" wrapText="1"/>
    </xf>
    <xf borderId="19" fillId="0" fontId="10" numFmtId="9" xfId="0" applyAlignment="1" applyBorder="1" applyFont="1" applyNumberFormat="1">
      <alignment horizontal="center" shrinkToFit="0" vertical="center" wrapText="1"/>
    </xf>
    <xf borderId="19" fillId="0" fontId="10" numFmtId="166" xfId="0" applyAlignment="1" applyBorder="1" applyFont="1" applyNumberFormat="1">
      <alignment shrinkToFit="0" vertical="center" wrapText="1"/>
    </xf>
    <xf borderId="19" fillId="0" fontId="10" numFmtId="167" xfId="0" applyAlignment="1" applyBorder="1" applyFont="1" applyNumberFormat="1">
      <alignment horizontal="right" vertical="center"/>
    </xf>
    <xf borderId="19" fillId="0" fontId="10" numFmtId="168" xfId="0" applyAlignment="1" applyBorder="1" applyFont="1" applyNumberFormat="1">
      <alignment horizontal="center" vertical="center"/>
    </xf>
    <xf borderId="16" fillId="5" fontId="10" numFmtId="0" xfId="0" applyAlignment="1" applyBorder="1" applyFont="1">
      <alignment readingOrder="0" shrinkToFit="0" vertical="center" wrapText="1"/>
    </xf>
    <xf borderId="19" fillId="0" fontId="10" numFmtId="9" xfId="0" applyAlignment="1" applyBorder="1" applyFont="1" applyNumberFormat="1">
      <alignment horizontal="center" readingOrder="0" shrinkToFit="0" vertical="center" wrapText="1"/>
    </xf>
    <xf borderId="16" fillId="5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9" fillId="5" fontId="9" numFmtId="0" xfId="0" applyAlignment="1" applyBorder="1" applyFont="1">
      <alignment horizontal="center" shrinkToFit="0" vertical="center" wrapText="1"/>
    </xf>
    <xf borderId="16" fillId="5" fontId="9" numFmtId="0" xfId="0" applyAlignment="1" applyBorder="1" applyFont="1">
      <alignment horizontal="left" shrinkToFit="0" vertical="center" wrapText="1"/>
    </xf>
    <xf borderId="19" fillId="0" fontId="9" numFmtId="167" xfId="0" applyAlignment="1" applyBorder="1" applyFont="1" applyNumberFormat="1">
      <alignment horizontal="right" shrinkToFit="0" vertical="center" wrapText="1"/>
    </xf>
    <xf borderId="19" fillId="5" fontId="9" numFmtId="0" xfId="0" applyAlignment="1" applyBorder="1" applyFont="1">
      <alignment horizontal="center" vertical="center"/>
    </xf>
    <xf borderId="19" fillId="5" fontId="9" numFmtId="0" xfId="0" applyAlignment="1" applyBorder="1" applyFont="1">
      <alignment horizontal="left" vertical="center"/>
    </xf>
    <xf borderId="19" fillId="5" fontId="9" numFmtId="0" xfId="0" applyAlignment="1" applyBorder="1" applyFont="1">
      <alignment vertical="center"/>
    </xf>
    <xf borderId="19" fillId="5" fontId="9" numFmtId="0" xfId="0" applyAlignment="1" applyBorder="1" applyFont="1">
      <alignment horizontal="right" vertical="center"/>
    </xf>
    <xf borderId="19" fillId="0" fontId="9" numFmtId="169" xfId="0" applyAlignment="1" applyBorder="1" applyFont="1" applyNumberFormat="1">
      <alignment horizontal="right" vertical="center"/>
    </xf>
    <xf borderId="0" fillId="0" fontId="10" numFmtId="0" xfId="0" applyFont="1"/>
    <xf borderId="19" fillId="0" fontId="9" numFmtId="167" xfId="0" applyAlignment="1" applyBorder="1" applyFont="1" applyNumberFormat="1">
      <alignment horizontal="right" vertical="center"/>
    </xf>
    <xf borderId="37" fillId="4" fontId="9" numFmtId="0" xfId="0" applyAlignment="1" applyBorder="1" applyFont="1">
      <alignment horizontal="center" shrinkToFit="0" vertical="center" wrapText="1"/>
    </xf>
    <xf borderId="38" fillId="4" fontId="9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40" fillId="0" fontId="2" numFmtId="0" xfId="0" applyBorder="1" applyFont="1"/>
    <xf borderId="19" fillId="4" fontId="9" numFmtId="0" xfId="0" applyAlignment="1" applyBorder="1" applyFont="1">
      <alignment shrinkToFit="0" vertical="center" wrapText="1"/>
    </xf>
    <xf borderId="19" fillId="5" fontId="10" numFmtId="0" xfId="0" applyAlignment="1" applyBorder="1" applyFont="1">
      <alignment horizontal="center" vertical="center"/>
    </xf>
    <xf borderId="36" fillId="5" fontId="10" numFmtId="0" xfId="0" applyAlignment="1" applyBorder="1" applyFont="1">
      <alignment vertical="center"/>
    </xf>
    <xf borderId="41" fillId="5" fontId="10" numFmtId="0" xfId="0" applyAlignment="1" applyBorder="1" applyFont="1">
      <alignment vertical="center"/>
    </xf>
    <xf borderId="42" fillId="5" fontId="10" numFmtId="0" xfId="0" applyAlignment="1" applyBorder="1" applyFont="1">
      <alignment vertical="center"/>
    </xf>
    <xf borderId="19" fillId="0" fontId="10" numFmtId="4" xfId="0" applyAlignment="1" applyBorder="1" applyFont="1" applyNumberFormat="1">
      <alignment horizontal="center" vertical="center"/>
    </xf>
    <xf borderId="19" fillId="5" fontId="10" numFmtId="170" xfId="0" applyAlignment="1" applyBorder="1" applyFont="1" applyNumberFormat="1">
      <alignment vertical="center"/>
    </xf>
    <xf borderId="19" fillId="0" fontId="10" numFmtId="165" xfId="0" applyAlignment="1" applyBorder="1" applyFont="1" applyNumberFormat="1">
      <alignment horizontal="right" vertical="center"/>
    </xf>
    <xf borderId="19" fillId="0" fontId="10" numFmtId="169" xfId="0" applyAlignment="1" applyBorder="1" applyFont="1" applyNumberFormat="1">
      <alignment horizontal="center" vertical="center"/>
    </xf>
    <xf borderId="19" fillId="5" fontId="10" numFmtId="167" xfId="0" applyAlignment="1" applyBorder="1" applyFont="1" applyNumberFormat="1">
      <alignment vertical="center"/>
    </xf>
    <xf borderId="19" fillId="0" fontId="10" numFmtId="0" xfId="0" applyAlignment="1" applyBorder="1" applyFont="1">
      <alignment horizontal="center" vertical="center"/>
    </xf>
    <xf borderId="16" fillId="0" fontId="10" numFmtId="0" xfId="0" applyAlignment="1" applyBorder="1" applyFont="1">
      <alignment horizontal="left" shrinkToFit="0" vertical="center" wrapText="1"/>
    </xf>
    <xf borderId="19" fillId="5" fontId="10" numFmtId="4" xfId="0" applyAlignment="1" applyBorder="1" applyFont="1" applyNumberFormat="1">
      <alignment horizontal="center" vertical="center"/>
    </xf>
    <xf borderId="19" fillId="0" fontId="10" numFmtId="165" xfId="0" applyAlignment="1" applyBorder="1" applyFont="1" applyNumberFormat="1">
      <alignment vertical="center"/>
    </xf>
    <xf borderId="17" fillId="0" fontId="10" numFmtId="0" xfId="0" applyAlignment="1" applyBorder="1" applyFont="1">
      <alignment horizontal="left" shrinkToFit="0" vertical="center" wrapText="1"/>
    </xf>
    <xf borderId="18" fillId="0" fontId="10" numFmtId="0" xfId="0" applyAlignment="1" applyBorder="1" applyFont="1">
      <alignment horizontal="left" shrinkToFit="0" vertical="center" wrapText="1"/>
    </xf>
    <xf borderId="19" fillId="0" fontId="9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left" vertical="center"/>
    </xf>
    <xf borderId="19" fillId="4" fontId="9" numFmtId="0" xfId="0" applyAlignment="1" applyBorder="1" applyFont="1">
      <alignment horizontal="center" vertical="center"/>
    </xf>
    <xf borderId="19" fillId="4" fontId="9" numFmtId="167" xfId="0" applyAlignment="1" applyBorder="1" applyFont="1" applyNumberFormat="1">
      <alignment horizontal="right" shrinkToFit="0" vertical="center" wrapText="1"/>
    </xf>
    <xf borderId="19" fillId="4" fontId="9" numFmtId="9" xfId="0" applyAlignment="1" applyBorder="1" applyFont="1" applyNumberFormat="1">
      <alignment horizontal="center" vertical="center"/>
    </xf>
    <xf borderId="19" fillId="4" fontId="9" numFmtId="0" xfId="0" applyAlignment="1" applyBorder="1" applyFont="1">
      <alignment vertical="center"/>
    </xf>
    <xf borderId="36" fillId="4" fontId="9" numFmtId="0" xfId="0" applyAlignment="1" applyBorder="1" applyFont="1">
      <alignment horizontal="left" vertical="center"/>
    </xf>
    <xf borderId="41" fillId="4" fontId="9" numFmtId="0" xfId="0" applyAlignment="1" applyBorder="1" applyFont="1">
      <alignment horizontal="left" vertical="center"/>
    </xf>
    <xf borderId="19" fillId="4" fontId="9" numFmtId="10" xfId="0" applyAlignment="1" applyBorder="1" applyFont="1" applyNumberFormat="1">
      <alignment horizontal="left" vertical="center"/>
    </xf>
    <xf borderId="19" fillId="4" fontId="9" numFmtId="167" xfId="0" applyAlignment="1" applyBorder="1" applyFont="1" applyNumberFormat="1">
      <alignment horizontal="right" vertical="center"/>
    </xf>
    <xf borderId="17" fillId="0" fontId="9" numFmtId="0" xfId="0" applyAlignment="1" applyBorder="1" applyFont="1">
      <alignment horizontal="left" vertical="center"/>
    </xf>
    <xf borderId="18" fillId="0" fontId="9" numFmtId="0" xfId="0" applyAlignment="1" applyBorder="1" applyFont="1">
      <alignment horizontal="center" vertical="center"/>
    </xf>
    <xf borderId="0" fillId="0" fontId="11" numFmtId="0" xfId="0" applyFont="1"/>
    <xf borderId="19" fillId="0" fontId="11" numFmtId="0" xfId="0" applyBorder="1" applyFont="1"/>
    <xf borderId="19" fillId="5" fontId="10" numFmtId="170" xfId="0" applyAlignment="1" applyBorder="1" applyFont="1" applyNumberFormat="1">
      <alignment horizontal="center" vertical="center"/>
    </xf>
    <xf borderId="19" fillId="5" fontId="10" numFmtId="10" xfId="0" applyAlignment="1" applyBorder="1" applyFont="1" applyNumberFormat="1">
      <alignment horizontal="center" vertical="center"/>
    </xf>
    <xf borderId="16" fillId="4" fontId="9" numFmtId="0" xfId="0" applyAlignment="1" applyBorder="1" applyFont="1">
      <alignment horizontal="center" vertical="center"/>
    </xf>
    <xf borderId="43" fillId="0" fontId="2" numFmtId="0" xfId="0" applyBorder="1" applyFont="1"/>
    <xf borderId="19" fillId="4" fontId="9" numFmtId="10" xfId="0" applyAlignment="1" applyBorder="1" applyFont="1" applyNumberFormat="1">
      <alignment horizontal="center" vertical="center"/>
    </xf>
    <xf borderId="19" fillId="0" fontId="10" numFmtId="0" xfId="0" applyBorder="1" applyFont="1"/>
    <xf borderId="19" fillId="0" fontId="12" numFmtId="0" xfId="0" applyBorder="1" applyFont="1"/>
    <xf borderId="19" fillId="0" fontId="12" numFmtId="0" xfId="0" applyAlignment="1" applyBorder="1" applyFont="1">
      <alignment horizontal="center"/>
    </xf>
    <xf borderId="19" fillId="0" fontId="12" numFmtId="165" xfId="0" applyAlignment="1" applyBorder="1" applyFont="1" applyNumberFormat="1">
      <alignment horizontal="center"/>
    </xf>
    <xf borderId="0" fillId="0" fontId="13" numFmtId="0" xfId="0" applyAlignment="1" applyFont="1">
      <alignment horizontal="left" vertical="center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10.63"/>
    <col customWidth="1" min="6" max="6" width="21.25"/>
    <col customWidth="1" min="7" max="8" width="10.63"/>
    <col customWidth="1" min="9" max="9" width="17.0"/>
    <col customWidth="1" min="10" max="10" width="11.25"/>
    <col customWidth="1" min="11" max="11" width="19.13"/>
    <col customWidth="1" min="12" max="26" width="10.63"/>
  </cols>
  <sheetData>
    <row r="1" ht="14.25" customHeight="1"/>
    <row r="2" ht="14.25" customHeight="1"/>
    <row r="3" ht="99.0" customHeight="1">
      <c r="B3" s="1" t="s">
        <v>0</v>
      </c>
      <c r="C3" s="2"/>
      <c r="D3" s="2"/>
      <c r="E3" s="2"/>
      <c r="F3" s="2"/>
      <c r="G3" s="2"/>
      <c r="H3" s="3"/>
      <c r="I3" s="4"/>
      <c r="J3" s="4"/>
      <c r="K3" s="5"/>
    </row>
    <row r="4" ht="14.25" customHeight="1">
      <c r="B4" s="6"/>
      <c r="C4" s="7"/>
      <c r="D4" s="8"/>
      <c r="E4" s="9" t="s">
        <v>1</v>
      </c>
      <c r="F4" s="10"/>
      <c r="G4" s="10"/>
      <c r="H4" s="10"/>
      <c r="I4" s="11"/>
      <c r="J4" s="12" t="s">
        <v>2</v>
      </c>
      <c r="K4" s="13">
        <f>+TODAY()</f>
        <v>46119</v>
      </c>
    </row>
    <row r="5" ht="14.25" customHeight="1">
      <c r="B5" s="14"/>
      <c r="D5" s="15"/>
      <c r="E5" s="16" t="s">
        <v>3</v>
      </c>
      <c r="F5" s="17"/>
      <c r="G5" s="17"/>
      <c r="H5" s="17"/>
      <c r="I5" s="18"/>
      <c r="J5" s="19" t="s">
        <v>4</v>
      </c>
      <c r="K5" s="20">
        <v>18.0</v>
      </c>
    </row>
    <row r="6" ht="14.25" customHeight="1">
      <c r="B6" s="21"/>
      <c r="C6" s="22"/>
      <c r="D6" s="23"/>
      <c r="E6" s="24" t="s">
        <v>5</v>
      </c>
      <c r="F6" s="25"/>
      <c r="G6" s="25"/>
      <c r="H6" s="25"/>
      <c r="I6" s="26"/>
      <c r="J6" s="27" t="s">
        <v>6</v>
      </c>
      <c r="K6" s="28">
        <v>4.0944831845E10</v>
      </c>
    </row>
    <row r="7" ht="14.25" customHeight="1">
      <c r="B7" s="29" t="s">
        <v>7</v>
      </c>
      <c r="C7" s="2"/>
      <c r="D7" s="2"/>
      <c r="E7" s="2"/>
      <c r="F7" s="2"/>
      <c r="G7" s="2"/>
      <c r="H7" s="2"/>
      <c r="I7" s="2"/>
      <c r="J7" s="2"/>
      <c r="K7" s="30"/>
    </row>
    <row r="8" ht="14.25" customHeight="1">
      <c r="B8" s="31" t="s">
        <v>8</v>
      </c>
      <c r="C8" s="31" t="s">
        <v>9</v>
      </c>
      <c r="D8" s="32" t="s">
        <v>10</v>
      </c>
      <c r="E8" s="33"/>
      <c r="F8" s="34" t="s">
        <v>11</v>
      </c>
      <c r="G8" s="31" t="s">
        <v>12</v>
      </c>
      <c r="H8" s="34" t="s">
        <v>13</v>
      </c>
      <c r="I8" s="31" t="s">
        <v>14</v>
      </c>
      <c r="J8" s="31" t="s">
        <v>15</v>
      </c>
      <c r="K8" s="31" t="s">
        <v>16</v>
      </c>
    </row>
    <row r="9" ht="14.25" customHeight="1">
      <c r="B9" s="35"/>
      <c r="C9" s="35"/>
      <c r="D9" s="36"/>
      <c r="E9" s="37"/>
      <c r="F9" s="35"/>
      <c r="G9" s="35"/>
      <c r="H9" s="35"/>
      <c r="I9" s="35"/>
      <c r="J9" s="35"/>
      <c r="K9" s="35"/>
    </row>
    <row r="10" ht="14.25" customHeight="1">
      <c r="B10" s="38">
        <v>1.0</v>
      </c>
      <c r="C10" s="39" t="s">
        <v>17</v>
      </c>
      <c r="D10" s="17"/>
      <c r="E10" s="17"/>
      <c r="F10" s="17"/>
      <c r="G10" s="17"/>
      <c r="H10" s="17"/>
      <c r="I10" s="17"/>
      <c r="J10" s="17"/>
      <c r="K10" s="18"/>
    </row>
    <row r="11" ht="14.25" customHeight="1">
      <c r="B11" s="40" t="s">
        <v>18</v>
      </c>
      <c r="C11" s="39" t="s">
        <v>19</v>
      </c>
      <c r="D11" s="17"/>
      <c r="E11" s="17"/>
      <c r="F11" s="17"/>
      <c r="G11" s="17"/>
      <c r="H11" s="17"/>
      <c r="I11" s="17"/>
      <c r="J11" s="17"/>
      <c r="K11" s="18"/>
    </row>
    <row r="12" ht="14.25" customHeight="1">
      <c r="B12" s="41" t="s">
        <v>20</v>
      </c>
      <c r="C12" s="41"/>
      <c r="D12" s="42" t="s">
        <v>21</v>
      </c>
      <c r="E12" s="18"/>
      <c r="F12" s="43" t="s">
        <v>22</v>
      </c>
      <c r="G12" s="44">
        <v>1.0</v>
      </c>
      <c r="H12" s="45">
        <v>1.0</v>
      </c>
      <c r="I12" s="46">
        <v>0.0</v>
      </c>
      <c r="J12" s="47">
        <v>18.0</v>
      </c>
      <c r="K12" s="46">
        <f t="shared" ref="K12:K27" si="1">J12*I12*G12*H12</f>
        <v>0</v>
      </c>
    </row>
    <row r="13" ht="14.25" customHeight="1">
      <c r="B13" s="41" t="s">
        <v>23</v>
      </c>
      <c r="C13" s="41"/>
      <c r="D13" s="48" t="s">
        <v>24</v>
      </c>
      <c r="E13" s="18"/>
      <c r="F13" s="43" t="s">
        <v>25</v>
      </c>
      <c r="G13" s="44">
        <v>0.5</v>
      </c>
      <c r="H13" s="45">
        <v>1.0</v>
      </c>
      <c r="I13" s="46">
        <v>0.0</v>
      </c>
      <c r="J13" s="47">
        <v>15.0</v>
      </c>
      <c r="K13" s="46">
        <f t="shared" si="1"/>
        <v>0</v>
      </c>
    </row>
    <row r="14" ht="14.25" customHeight="1">
      <c r="B14" s="41" t="s">
        <v>26</v>
      </c>
      <c r="C14" s="41"/>
      <c r="D14" s="42" t="s">
        <v>21</v>
      </c>
      <c r="E14" s="18"/>
      <c r="F14" s="43" t="s">
        <v>27</v>
      </c>
      <c r="G14" s="49">
        <v>0.5</v>
      </c>
      <c r="H14" s="45">
        <v>1.0</v>
      </c>
      <c r="I14" s="46">
        <v>0.0</v>
      </c>
      <c r="J14" s="47">
        <v>15.0</v>
      </c>
      <c r="K14" s="46">
        <f t="shared" si="1"/>
        <v>0</v>
      </c>
    </row>
    <row r="15" ht="14.25" customHeight="1">
      <c r="B15" s="41" t="s">
        <v>28</v>
      </c>
      <c r="C15" s="41"/>
      <c r="D15" s="42" t="s">
        <v>21</v>
      </c>
      <c r="E15" s="18"/>
      <c r="F15" s="43" t="s">
        <v>29</v>
      </c>
      <c r="G15" s="49">
        <v>0.5</v>
      </c>
      <c r="H15" s="45">
        <v>1.0</v>
      </c>
      <c r="I15" s="46">
        <v>0.0</v>
      </c>
      <c r="J15" s="47">
        <v>15.0</v>
      </c>
      <c r="K15" s="46">
        <f t="shared" si="1"/>
        <v>0</v>
      </c>
    </row>
    <row r="16" ht="39.75" customHeight="1">
      <c r="B16" s="41" t="s">
        <v>30</v>
      </c>
      <c r="C16" s="41"/>
      <c r="D16" s="50" t="s">
        <v>31</v>
      </c>
      <c r="E16" s="18"/>
      <c r="F16" s="43" t="s">
        <v>32</v>
      </c>
      <c r="G16" s="44">
        <v>0.5</v>
      </c>
      <c r="H16" s="45">
        <v>1.0</v>
      </c>
      <c r="I16" s="46">
        <v>0.0</v>
      </c>
      <c r="J16" s="47">
        <v>12.0</v>
      </c>
      <c r="K16" s="46">
        <f t="shared" si="1"/>
        <v>0</v>
      </c>
    </row>
    <row r="17" ht="14.25" customHeight="1">
      <c r="B17" s="41" t="s">
        <v>33</v>
      </c>
      <c r="C17" s="41"/>
      <c r="D17" s="42" t="s">
        <v>21</v>
      </c>
      <c r="E17" s="18"/>
      <c r="F17" s="43" t="s">
        <v>34</v>
      </c>
      <c r="G17" s="49">
        <v>0.5</v>
      </c>
      <c r="H17" s="45">
        <v>1.0</v>
      </c>
      <c r="I17" s="46">
        <v>0.0</v>
      </c>
      <c r="J17" s="47">
        <v>9.0</v>
      </c>
      <c r="K17" s="46">
        <f t="shared" si="1"/>
        <v>0</v>
      </c>
    </row>
    <row r="18" ht="14.25" customHeight="1">
      <c r="B18" s="41" t="s">
        <v>35</v>
      </c>
      <c r="C18" s="41"/>
      <c r="D18" s="42" t="s">
        <v>36</v>
      </c>
      <c r="E18" s="18"/>
      <c r="F18" s="43" t="s">
        <v>37</v>
      </c>
      <c r="G18" s="44">
        <v>0.5</v>
      </c>
      <c r="H18" s="45">
        <v>1.0</v>
      </c>
      <c r="I18" s="46">
        <v>0.0</v>
      </c>
      <c r="J18" s="47">
        <v>9.0</v>
      </c>
      <c r="K18" s="46">
        <f t="shared" si="1"/>
        <v>0</v>
      </c>
    </row>
    <row r="19" ht="14.25" customHeight="1">
      <c r="B19" s="41" t="s">
        <v>38</v>
      </c>
      <c r="C19" s="41"/>
      <c r="D19" s="42" t="s">
        <v>39</v>
      </c>
      <c r="E19" s="18"/>
      <c r="F19" s="43" t="s">
        <v>40</v>
      </c>
      <c r="G19" s="44">
        <v>1.0</v>
      </c>
      <c r="H19" s="45">
        <v>1.0</v>
      </c>
      <c r="I19" s="46">
        <v>0.0</v>
      </c>
      <c r="J19" s="47">
        <v>3.0</v>
      </c>
      <c r="K19" s="46">
        <f t="shared" si="1"/>
        <v>0</v>
      </c>
    </row>
    <row r="20" ht="14.25" customHeight="1">
      <c r="B20" s="41" t="s">
        <v>41</v>
      </c>
      <c r="C20" s="41"/>
      <c r="D20" s="42" t="s">
        <v>42</v>
      </c>
      <c r="E20" s="18"/>
      <c r="F20" s="43" t="s">
        <v>43</v>
      </c>
      <c r="G20" s="49">
        <v>0.5</v>
      </c>
      <c r="H20" s="45">
        <v>1.0</v>
      </c>
      <c r="I20" s="46">
        <v>0.0</v>
      </c>
      <c r="J20" s="47">
        <v>5.0</v>
      </c>
      <c r="K20" s="46">
        <f t="shared" si="1"/>
        <v>0</v>
      </c>
    </row>
    <row r="21" ht="14.25" customHeight="1">
      <c r="B21" s="41" t="s">
        <v>44</v>
      </c>
      <c r="C21" s="41"/>
      <c r="D21" s="42" t="s">
        <v>21</v>
      </c>
      <c r="E21" s="18"/>
      <c r="F21" s="43" t="s">
        <v>45</v>
      </c>
      <c r="G21" s="44">
        <v>0.5</v>
      </c>
      <c r="H21" s="45">
        <v>1.0</v>
      </c>
      <c r="I21" s="46">
        <v>0.0</v>
      </c>
      <c r="J21" s="47">
        <v>18.0</v>
      </c>
      <c r="K21" s="46">
        <f t="shared" si="1"/>
        <v>0</v>
      </c>
    </row>
    <row r="22" ht="14.25" customHeight="1">
      <c r="B22" s="41" t="s">
        <v>46</v>
      </c>
      <c r="C22" s="41"/>
      <c r="D22" s="42" t="s">
        <v>21</v>
      </c>
      <c r="E22" s="18"/>
      <c r="F22" s="43" t="s">
        <v>47</v>
      </c>
      <c r="G22" s="44">
        <v>1.0</v>
      </c>
      <c r="H22" s="45">
        <v>1.0</v>
      </c>
      <c r="I22" s="46">
        <v>0.0</v>
      </c>
      <c r="J22" s="47">
        <v>6.0</v>
      </c>
      <c r="K22" s="46">
        <f t="shared" si="1"/>
        <v>0</v>
      </c>
    </row>
    <row r="23" ht="14.25" customHeight="1">
      <c r="B23" s="41" t="s">
        <v>48</v>
      </c>
      <c r="C23" s="41"/>
      <c r="D23" s="42" t="s">
        <v>21</v>
      </c>
      <c r="E23" s="18"/>
      <c r="F23" s="43" t="s">
        <v>49</v>
      </c>
      <c r="G23" s="44">
        <v>1.0</v>
      </c>
      <c r="H23" s="45">
        <v>1.0</v>
      </c>
      <c r="I23" s="46">
        <v>0.0</v>
      </c>
      <c r="J23" s="47">
        <v>7.0</v>
      </c>
      <c r="K23" s="46">
        <f t="shared" si="1"/>
        <v>0</v>
      </c>
    </row>
    <row r="24" ht="14.25" customHeight="1">
      <c r="B24" s="41" t="s">
        <v>50</v>
      </c>
      <c r="C24" s="41"/>
      <c r="D24" s="42" t="s">
        <v>51</v>
      </c>
      <c r="E24" s="18"/>
      <c r="F24" s="43" t="s">
        <v>52</v>
      </c>
      <c r="G24" s="44">
        <v>1.0</v>
      </c>
      <c r="H24" s="45">
        <v>1.0</v>
      </c>
      <c r="I24" s="46">
        <v>0.0</v>
      </c>
      <c r="J24" s="47">
        <v>18.0</v>
      </c>
      <c r="K24" s="46">
        <f t="shared" si="1"/>
        <v>0</v>
      </c>
    </row>
    <row r="25" ht="14.25" customHeight="1">
      <c r="B25" s="41" t="s">
        <v>53</v>
      </c>
      <c r="C25" s="51"/>
      <c r="D25" s="42" t="s">
        <v>54</v>
      </c>
      <c r="E25" s="18"/>
      <c r="F25" s="43" t="s">
        <v>55</v>
      </c>
      <c r="G25" s="44">
        <v>0.5</v>
      </c>
      <c r="H25" s="45">
        <v>1.0</v>
      </c>
      <c r="I25" s="46">
        <v>0.0</v>
      </c>
      <c r="J25" s="47">
        <v>18.0</v>
      </c>
      <c r="K25" s="46">
        <f t="shared" si="1"/>
        <v>0</v>
      </c>
    </row>
    <row r="26" ht="14.25" customHeight="1">
      <c r="B26" s="41" t="s">
        <v>56</v>
      </c>
      <c r="C26" s="51"/>
      <c r="D26" s="42" t="s">
        <v>57</v>
      </c>
      <c r="E26" s="18"/>
      <c r="F26" s="43" t="s">
        <v>58</v>
      </c>
      <c r="G26" s="44">
        <v>0.5</v>
      </c>
      <c r="H26" s="45">
        <v>1.0</v>
      </c>
      <c r="I26" s="46">
        <v>0.0</v>
      </c>
      <c r="J26" s="47">
        <v>18.0</v>
      </c>
      <c r="K26" s="46">
        <f t="shared" si="1"/>
        <v>0</v>
      </c>
    </row>
    <row r="27" ht="14.25" customHeight="1">
      <c r="B27" s="41" t="s">
        <v>59</v>
      </c>
      <c r="C27" s="51"/>
      <c r="D27" s="42" t="s">
        <v>60</v>
      </c>
      <c r="E27" s="18"/>
      <c r="F27" s="43" t="s">
        <v>61</v>
      </c>
      <c r="G27" s="44">
        <v>0.5</v>
      </c>
      <c r="H27" s="45">
        <v>1.0</v>
      </c>
      <c r="I27" s="46">
        <v>0.0</v>
      </c>
      <c r="J27" s="47">
        <v>18.0</v>
      </c>
      <c r="K27" s="46">
        <f t="shared" si="1"/>
        <v>0</v>
      </c>
    </row>
    <row r="28" ht="14.25" customHeight="1">
      <c r="B28" s="52" t="s">
        <v>18</v>
      </c>
      <c r="C28" s="52"/>
      <c r="D28" s="53" t="s">
        <v>62</v>
      </c>
      <c r="E28" s="17"/>
      <c r="F28" s="17"/>
      <c r="G28" s="17"/>
      <c r="H28" s="17"/>
      <c r="I28" s="18"/>
      <c r="J28" s="52"/>
      <c r="K28" s="54">
        <f>SUM(K12:K27)</f>
        <v>0</v>
      </c>
    </row>
    <row r="29" ht="14.25" customHeight="1">
      <c r="B29" s="55" t="s">
        <v>63</v>
      </c>
      <c r="C29" s="55"/>
      <c r="D29" s="56" t="s">
        <v>64</v>
      </c>
      <c r="E29" s="56"/>
      <c r="F29" s="56"/>
      <c r="G29" s="55"/>
      <c r="H29" s="57"/>
      <c r="I29" s="58"/>
      <c r="J29" s="55"/>
      <c r="K29" s="59">
        <v>0.0</v>
      </c>
    </row>
    <row r="30" ht="14.25" customHeight="1">
      <c r="B30" s="55" t="s">
        <v>65</v>
      </c>
      <c r="C30" s="55"/>
      <c r="D30" s="56" t="s">
        <v>66</v>
      </c>
      <c r="E30" s="60"/>
      <c r="F30" s="60"/>
      <c r="G30" s="55" t="s">
        <v>67</v>
      </c>
      <c r="H30" s="57"/>
      <c r="I30" s="56"/>
      <c r="J30" s="55"/>
      <c r="K30" s="61">
        <f>K28*K29</f>
        <v>0</v>
      </c>
    </row>
    <row r="31" ht="14.25" customHeight="1">
      <c r="B31" s="40">
        <v>2.0</v>
      </c>
      <c r="C31" s="39" t="s">
        <v>68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40" t="s">
        <v>8</v>
      </c>
      <c r="C32" s="62" t="s">
        <v>9</v>
      </c>
      <c r="D32" s="63" t="s">
        <v>69</v>
      </c>
      <c r="E32" s="64"/>
      <c r="F32" s="65"/>
      <c r="G32" s="40" t="s">
        <v>70</v>
      </c>
      <c r="H32" s="66" t="s">
        <v>71</v>
      </c>
      <c r="I32" s="40" t="s">
        <v>72</v>
      </c>
      <c r="J32" s="40" t="s">
        <v>73</v>
      </c>
      <c r="K32" s="40" t="s">
        <v>16</v>
      </c>
    </row>
    <row r="33" ht="14.25" customHeight="1">
      <c r="B33" s="67">
        <v>4.0</v>
      </c>
      <c r="C33" s="67">
        <v>8.4111501E7</v>
      </c>
      <c r="D33" s="68" t="s">
        <v>74</v>
      </c>
      <c r="E33" s="69"/>
      <c r="F33" s="70"/>
      <c r="G33" s="71" t="s">
        <v>75</v>
      </c>
      <c r="H33" s="72">
        <v>1.0</v>
      </c>
      <c r="I33" s="73"/>
      <c r="J33" s="74">
        <v>18.0</v>
      </c>
      <c r="K33" s="75">
        <f t="shared" ref="K33:K35" si="2">I33*J33*H33</f>
        <v>0</v>
      </c>
    </row>
    <row r="34" ht="14.25" customHeight="1">
      <c r="B34" s="67">
        <v>5.0</v>
      </c>
      <c r="C34" s="76">
        <v>1.2171703E7</v>
      </c>
      <c r="D34" s="77" t="s">
        <v>76</v>
      </c>
      <c r="E34" s="17"/>
      <c r="F34" s="18"/>
      <c r="G34" s="78" t="s">
        <v>77</v>
      </c>
      <c r="H34" s="72">
        <v>1.0</v>
      </c>
      <c r="I34" s="79"/>
      <c r="J34" s="74">
        <v>18.0</v>
      </c>
      <c r="K34" s="75">
        <f t="shared" si="2"/>
        <v>0</v>
      </c>
    </row>
    <row r="35" ht="14.25" customHeight="1">
      <c r="B35" s="67">
        <v>5.0</v>
      </c>
      <c r="C35" s="76">
        <v>1.2171703E7</v>
      </c>
      <c r="D35" s="77" t="s">
        <v>78</v>
      </c>
      <c r="E35" s="80"/>
      <c r="F35" s="81"/>
      <c r="G35" s="78" t="s">
        <v>77</v>
      </c>
      <c r="H35" s="72">
        <v>1.0</v>
      </c>
      <c r="I35" s="79"/>
      <c r="J35" s="74">
        <v>18.0</v>
      </c>
      <c r="K35" s="75">
        <f t="shared" si="2"/>
        <v>0</v>
      </c>
    </row>
    <row r="36" ht="14.25" customHeight="1">
      <c r="B36" s="82" t="s">
        <v>79</v>
      </c>
      <c r="C36" s="82"/>
      <c r="D36" s="83"/>
      <c r="E36" s="17"/>
      <c r="F36" s="17"/>
      <c r="G36" s="17"/>
      <c r="H36" s="17"/>
      <c r="I36" s="18"/>
      <c r="J36" s="82"/>
      <c r="K36" s="61">
        <f>SUM(K33:K35)</f>
        <v>0</v>
      </c>
    </row>
    <row r="37" ht="14.25" customHeight="1">
      <c r="B37" s="84" t="s">
        <v>80</v>
      </c>
      <c r="C37" s="84"/>
      <c r="D37" s="39" t="s">
        <v>81</v>
      </c>
      <c r="E37" s="17"/>
      <c r="F37" s="17"/>
      <c r="G37" s="17"/>
      <c r="H37" s="17"/>
      <c r="I37" s="17"/>
      <c r="J37" s="18"/>
      <c r="K37" s="85">
        <f>+K30+K36</f>
        <v>0</v>
      </c>
    </row>
    <row r="38" ht="14.25" customHeight="1">
      <c r="B38" s="84" t="s">
        <v>82</v>
      </c>
      <c r="C38" s="84"/>
      <c r="D38" s="39" t="s">
        <v>83</v>
      </c>
      <c r="E38" s="17"/>
      <c r="F38" s="17"/>
      <c r="G38" s="17"/>
      <c r="H38" s="17"/>
      <c r="I38" s="18"/>
      <c r="J38" s="86">
        <v>0.19</v>
      </c>
      <c r="K38" s="85">
        <f>+K37*J38</f>
        <v>0</v>
      </c>
    </row>
    <row r="39" ht="14.25" customHeight="1">
      <c r="B39" s="87"/>
      <c r="C39" s="87"/>
      <c r="D39" s="88" t="s">
        <v>84</v>
      </c>
      <c r="E39" s="89"/>
      <c r="F39" s="89"/>
      <c r="G39" s="89"/>
      <c r="H39" s="89"/>
      <c r="I39" s="89"/>
      <c r="J39" s="90"/>
      <c r="K39" s="91">
        <f>ROUND((K37+K38),0)</f>
        <v>0</v>
      </c>
    </row>
    <row r="40" ht="14.25" customHeight="1">
      <c r="B40" s="82"/>
      <c r="C40" s="82"/>
      <c r="D40" s="83" t="s">
        <v>85</v>
      </c>
      <c r="E40" s="92"/>
      <c r="F40" s="92"/>
      <c r="G40" s="92"/>
      <c r="H40" s="92"/>
      <c r="I40" s="61">
        <f>K39</f>
        <v>0</v>
      </c>
      <c r="J40" s="93"/>
      <c r="K40" s="94"/>
    </row>
    <row r="41" ht="14.25" customHeight="1">
      <c r="B41" s="95"/>
      <c r="C41" s="95"/>
      <c r="D41" s="77" t="s">
        <v>86</v>
      </c>
      <c r="E41" s="17"/>
      <c r="F41" s="18"/>
      <c r="G41" s="78" t="s">
        <v>87</v>
      </c>
      <c r="H41" s="95"/>
      <c r="I41" s="95"/>
      <c r="J41" s="96">
        <v>0.0</v>
      </c>
      <c r="K41" s="75">
        <f>+I40*J41</f>
        <v>0</v>
      </c>
    </row>
    <row r="42" ht="14.25" customHeight="1">
      <c r="B42" s="95"/>
      <c r="C42" s="95"/>
      <c r="D42" s="77" t="s">
        <v>88</v>
      </c>
      <c r="E42" s="17"/>
      <c r="F42" s="18"/>
      <c r="G42" s="78" t="s">
        <v>87</v>
      </c>
      <c r="H42" s="95"/>
      <c r="I42" s="95"/>
      <c r="J42" s="96">
        <v>0.0</v>
      </c>
      <c r="K42" s="75">
        <f>+K38*J42</f>
        <v>0</v>
      </c>
    </row>
    <row r="43" ht="14.25" customHeight="1">
      <c r="B43" s="95"/>
      <c r="C43" s="95"/>
      <c r="D43" s="77" t="s">
        <v>89</v>
      </c>
      <c r="E43" s="17"/>
      <c r="F43" s="18"/>
      <c r="G43" s="78" t="s">
        <v>87</v>
      </c>
      <c r="H43" s="95"/>
      <c r="I43" s="95"/>
      <c r="J43" s="97">
        <v>0.0</v>
      </c>
      <c r="K43" s="75">
        <f>+I40*J43</f>
        <v>0</v>
      </c>
    </row>
    <row r="44" ht="14.25" customHeight="1">
      <c r="B44" s="95"/>
      <c r="C44" s="95"/>
      <c r="D44" s="77" t="s">
        <v>90</v>
      </c>
      <c r="E44" s="17"/>
      <c r="F44" s="18"/>
      <c r="G44" s="78" t="s">
        <v>87</v>
      </c>
      <c r="H44" s="95"/>
      <c r="I44" s="95"/>
      <c r="J44" s="96">
        <v>0.0</v>
      </c>
      <c r="K44" s="75">
        <f>+I40*J44</f>
        <v>0</v>
      </c>
    </row>
    <row r="45" ht="14.25" customHeight="1">
      <c r="B45" s="95"/>
      <c r="C45" s="95"/>
      <c r="D45" s="77" t="s">
        <v>91</v>
      </c>
      <c r="E45" s="17"/>
      <c r="F45" s="18"/>
      <c r="G45" s="78" t="s">
        <v>87</v>
      </c>
      <c r="H45" s="95"/>
      <c r="I45" s="95"/>
      <c r="J45" s="96">
        <v>0.0</v>
      </c>
      <c r="K45" s="75">
        <f>+I40*J45</f>
        <v>0</v>
      </c>
    </row>
    <row r="46" ht="14.25" customHeight="1">
      <c r="B46" s="98" t="s">
        <v>92</v>
      </c>
      <c r="C46" s="17"/>
      <c r="D46" s="17"/>
      <c r="E46" s="17"/>
      <c r="F46" s="17"/>
      <c r="G46" s="17"/>
      <c r="H46" s="17"/>
      <c r="I46" s="99"/>
      <c r="J46" s="100">
        <f>K46/K6</f>
        <v>0</v>
      </c>
      <c r="K46" s="91">
        <f>SUM(K39:K45)</f>
        <v>0</v>
      </c>
    </row>
    <row r="47" ht="14.25" customHeight="1">
      <c r="B47" s="101" t="s">
        <v>93</v>
      </c>
      <c r="C47" s="102"/>
      <c r="D47" s="102"/>
      <c r="E47" s="102"/>
      <c r="F47" s="102"/>
      <c r="G47" s="103"/>
      <c r="H47" s="102"/>
      <c r="I47" s="102"/>
      <c r="J47" s="104"/>
      <c r="K47" s="102"/>
    </row>
    <row r="48" ht="14.25" customHeight="1">
      <c r="B48" s="94"/>
      <c r="C48" s="105"/>
      <c r="D48" s="94"/>
      <c r="E48" s="94"/>
      <c r="F48" s="94"/>
      <c r="G48" s="106"/>
      <c r="H48" s="94"/>
      <c r="I48" s="94"/>
      <c r="J48" s="106"/>
      <c r="K48" s="94"/>
    </row>
    <row r="49" ht="14.25" customHeight="1">
      <c r="B49" s="94"/>
      <c r="C49" s="105"/>
      <c r="D49" s="94"/>
      <c r="E49" s="94"/>
      <c r="F49" s="94"/>
      <c r="G49" s="106"/>
      <c r="H49" s="94"/>
      <c r="I49" s="94"/>
      <c r="J49" s="106"/>
      <c r="K49" s="94"/>
    </row>
    <row r="50" ht="14.25" customHeight="1">
      <c r="B50" s="94"/>
      <c r="C50" s="94"/>
      <c r="D50" s="94"/>
      <c r="E50" s="94"/>
      <c r="F50" s="94"/>
      <c r="G50" s="106"/>
      <c r="H50" s="94"/>
      <c r="I50" s="94"/>
      <c r="J50" s="106"/>
      <c r="K50" s="94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6">
    <mergeCell ref="D24:E24"/>
    <mergeCell ref="D25:E25"/>
    <mergeCell ref="D26:E26"/>
    <mergeCell ref="D27:E27"/>
    <mergeCell ref="D28:I28"/>
    <mergeCell ref="C31:K31"/>
    <mergeCell ref="D32:F32"/>
    <mergeCell ref="D44:F44"/>
    <mergeCell ref="D45:F45"/>
    <mergeCell ref="B46:I46"/>
    <mergeCell ref="D34:F34"/>
    <mergeCell ref="D36:I36"/>
    <mergeCell ref="D37:J37"/>
    <mergeCell ref="D38:I38"/>
    <mergeCell ref="D41:F41"/>
    <mergeCell ref="D42:F42"/>
    <mergeCell ref="D43:F43"/>
    <mergeCell ref="C8:C9"/>
    <mergeCell ref="D8:E9"/>
    <mergeCell ref="F8:F9"/>
    <mergeCell ref="G8:G9"/>
    <mergeCell ref="H8:H9"/>
    <mergeCell ref="I8:I9"/>
    <mergeCell ref="J8:J9"/>
    <mergeCell ref="K8:K9"/>
    <mergeCell ref="B3:H3"/>
    <mergeCell ref="B4:D6"/>
    <mergeCell ref="E4:I4"/>
    <mergeCell ref="E5:I5"/>
    <mergeCell ref="E6:I6"/>
    <mergeCell ref="B7:K7"/>
    <mergeCell ref="B8:B9"/>
    <mergeCell ref="C10:K10"/>
    <mergeCell ref="C11:K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2026-03-26T18:40:59Z</dcterms:created>
  <dc:creator>CAMILO LARGO</dc:creator>
</cp:coreProperties>
</file>