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Unidades compartidas\ESPACIOS TEQUENDAMA\CLIENTES   PROYECTOS\INDUMIL\CTO196-2025\1. DERIVADOS\1. BLINDO\INTV\1. PRECONTRACTUAL\1. ESTUDIO PREVIO\"/>
    </mc:Choice>
  </mc:AlternateContent>
  <xr:revisionPtr revIDLastSave="0" documentId="13_ncr:1_{86BA1334-B6F7-4B75-9FA8-947E3A476715}" xr6:coauthVersionLast="47" xr6:coauthVersionMax="47" xr10:uidLastSave="{00000000-0000-0000-0000-000000000000}"/>
  <bookViews>
    <workbookView xWindow="-110" yWindow="-110" windowWidth="19420" windowHeight="11500" xr2:uid="{00000000-000D-0000-FFFF-FFFF00000000}"/>
  </bookViews>
  <sheets>
    <sheet name="Blindo." sheetId="1" r:id="rId1"/>
  </sheets>
  <definedNames>
    <definedName name="_xlnm.Print_Area" localSheetId="0">Blindo.!$A$1:$H$30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YHa5gLOrF07pwQon9dqtaCRAUbaFp7kP4u0nafmHjWI="/>
    </ext>
  </extLst>
</workbook>
</file>

<file path=xl/calcChain.xml><?xml version="1.0" encoding="utf-8"?>
<calcChain xmlns="http://schemas.openxmlformats.org/spreadsheetml/2006/main">
  <c r="H14" i="1" l="1"/>
  <c r="H19" i="1"/>
  <c r="F19" i="1"/>
  <c r="F24" i="1" s="1"/>
  <c r="H7" i="1"/>
  <c r="F7" i="1"/>
  <c r="H20" i="1"/>
  <c r="H21" i="1"/>
  <c r="H22" i="1"/>
  <c r="H23" i="1"/>
  <c r="H24" i="1"/>
  <c r="F20" i="1"/>
  <c r="F21" i="1"/>
  <c r="F22" i="1"/>
  <c r="F23" i="1"/>
  <c r="H11" i="1"/>
  <c r="H8" i="1"/>
  <c r="H12" i="1"/>
  <c r="H9" i="1"/>
  <c r="H10" i="1"/>
  <c r="F9" i="1"/>
  <c r="F10" i="1"/>
  <c r="F11" i="1"/>
  <c r="F12" i="1"/>
  <c r="F8" i="1"/>
  <c r="H13" i="1" l="1"/>
  <c r="H15" i="1" s="1"/>
  <c r="H25" i="1" s="1"/>
  <c r="H26" i="1" s="1"/>
  <c r="F13" i="1"/>
  <c r="F15" i="1" s="1"/>
  <c r="F25" i="1" s="1"/>
  <c r="F26" i="1" s="1"/>
  <c r="F27" i="1" s="1"/>
  <c r="H27" i="1" l="1"/>
  <c r="H29" i="1" s="1"/>
  <c r="H28" i="1"/>
  <c r="F28" i="1"/>
  <c r="F29" i="1" l="1"/>
  <c r="G30" i="1" s="1"/>
</calcChain>
</file>

<file path=xl/sharedStrings.xml><?xml version="1.0" encoding="utf-8"?>
<sst xmlns="http://schemas.openxmlformats.org/spreadsheetml/2006/main" count="69" uniqueCount="54">
  <si>
    <t>1.	INTERVENTORÍA INTEGRAL TÉCNICA, ADMINISTRATIVA, FINANCIERA, JURÍDICA Y AMBIENTAL PARA LA EJECUCIÓN DEL PROYECTO LLAVE EN MANO DE LOS ESTUDIOS, ACTUALIZACIÓN Y CONSTRUCCIÓN DE LA RED DE MEDIA Y BAJA TENSIÓN PLANTA DE MECANIZADOS FABRICA JOSE MARÍA CÓRDOVA, INDUMIL.</t>
  </si>
  <si>
    <t>CANT.</t>
  </si>
  <si>
    <t>CARGO / OFICIO</t>
  </si>
  <si>
    <t>COSTOS</t>
  </si>
  <si>
    <t>DEDICACION</t>
  </si>
  <si>
    <t>PLAZO</t>
  </si>
  <si>
    <t>VALOR</t>
  </si>
  <si>
    <t>DE PERSONAL</t>
  </si>
  <si>
    <t>%</t>
  </si>
  <si>
    <t>MESES</t>
  </si>
  <si>
    <t>PARCIAL ($)</t>
  </si>
  <si>
    <t>(1)</t>
  </si>
  <si>
    <t>(2)</t>
  </si>
  <si>
    <t>(3)</t>
  </si>
  <si>
    <t xml:space="preserve">COSTOS DIRECTOS DE PERSONAL </t>
  </si>
  <si>
    <t>PERSONAL PROFESIONAL</t>
  </si>
  <si>
    <t xml:space="preserve">DIRECTOR DE INTERVENTORIA :General: MINIMO SIETE (7) años de experiencia profesional en ingeniero civil, contados a partir de la fecha de expedición de la matrícula profesional, según lo establecido en el ARTÍCULO 12. LEY 842 DE 2003.
Especifica: 
Acreditar experiencia específica certificada en un mínimo de cinco (5) contratos desempeñando el cargo de Director de Obra y/o consultoría, en proyectos cuyo objeto incluya actividades de diseño y planificación de proyectos eléctricos en media tensión, así como la construcción, ejecución, terminación o mantenimiento de infraestructura eléctrica, obras eléctricas, subestaciones con una capacidad mínima de 1500 kVA,  blindobarras </t>
  </si>
  <si>
    <t xml:space="preserve">RESIDENTE DE INTERVENTORIA : General:  MINIMO CINCO (5) años de experiencia profesional, contados a partir de la fecha de expedición de la matrícula profesional, según lo establecido en el ARTÍCULO 12. LEY 842 DE 2003.
Especifica:  
Contar con experiencia específica comprobada en al menos tres (3) contratos como Ingeniero Residente de Obra y/o consultoría, en los que se hayan ejecutado actividades relacionadas con el diseño y la formulación de proyectos eléctricos en media tensión, así como la construcción, gestión, implementación, finalización o mantenimiento de sistemas de infraestructura eléctrica, instalaciones eléctricas, subestaciones con una capacidad no menor a 1500 kVA, sistemas de blindo-barras </t>
  </si>
  <si>
    <t>PROFESIONAL EN SEGURIDAD Y SALUD EN EL TRABAJO (SST): General:  MINIMO CUATRO (4) años, contados desde la fecha de expedición de la matricula profesional. 
Especifica:  MINIMO DOS (2) años de experiencia específica certificada en manejo de procesos, Seguridad industrial y manejo ambiental o manejo de sistemas de gestión de seguridad y salud en el trabajo “o” programas de salud ocupacional “o” seguridad industrial en contratos que tengan por objeto o incluyan actividades de Construcción o terminación o mantenimiento de edificaciones u obras eléctricas.
Los proyectos antes descritos deben enmarcarse en la ejecución de contratos en las áreas de obra “o” interventoría.</t>
  </si>
  <si>
    <t>INGENIERO ELECTRICO: General:  MÍNIMO SEIS (6) años, contados desde la fecha de expedición de la matrícula profesional, ARTÍCULO 12. LEY 842 DE 2003.
Especifica:
Acreditar experiencia específica certificada en un mínimo de cuatro (4) contratos como Ingeniero Eléctrico, Electricista o Electromecánico, en los que se hayan desarrollado actividades de diseño y/o ejecución de obras de sistemas o redes eléctricas de media y baja tensión, subestaciones o centros de transformación eléctrica con capacidad superior a 1500 kVA, o en el diseño y especificación de sistemas eléctricos que incluyan blindo-barras. 
NOTA: Debe tener conocimiento en normatividad vigente – RETIE, NTC 2050.</t>
  </si>
  <si>
    <t>INGENIERO ESTRUCTURAL: General:  MINIMO CINCO (5) años, contados desde la fecha de expedición de la matricula profesional, según lo establecido en el ARTÍCULO 12. LEY 842 DE 2003. Ingeniero Civil con matrícula profesional vigente, con especialización o Maestría en Estructuras.</t>
  </si>
  <si>
    <t>INGENIERO AMBIENTAL: Ingeniero Ambiental o Ingeniero Ambiental y Sanitario o Ingeniero Civil con especialización o maestría en Ingeniería Ambiental o similares con matrícula profesional vigente.
General:  MINIMO CINCO (5) años, contados desde la fecha de expedición de la matricula profesional, según lo establecido en el ARTÍCULO 12. LEY 842 DE 2003.</t>
  </si>
  <si>
    <r>
      <rPr>
        <b/>
        <sz val="11"/>
        <color theme="1"/>
        <rFont val="Arial Narrow"/>
      </rPr>
      <t>FACTOR MULTIPLICADOR</t>
    </r>
    <r>
      <rPr>
        <b/>
        <sz val="11"/>
        <color rgb="FF0000FF"/>
        <rFont val="Arial Narrow"/>
      </rPr>
      <t xml:space="preserve"> (7)</t>
    </r>
  </si>
  <si>
    <r>
      <rPr>
        <b/>
        <sz val="11"/>
        <color theme="1"/>
        <rFont val="Arial Narrow"/>
      </rPr>
      <t xml:space="preserve">SUBTOTAL COSTOS DE PERSONAL =  (6) * (7) = </t>
    </r>
    <r>
      <rPr>
        <b/>
        <sz val="11"/>
        <color rgb="FF0000FF"/>
        <rFont val="Arial Narrow"/>
      </rPr>
      <t xml:space="preserve">(A) </t>
    </r>
  </si>
  <si>
    <t>CONCEPTO</t>
  </si>
  <si>
    <t>UNIDAD</t>
  </si>
  <si>
    <t>COSTO</t>
  </si>
  <si>
    <t>UTILIZACION</t>
  </si>
  <si>
    <t>($)</t>
  </si>
  <si>
    <t>(8)</t>
  </si>
  <si>
    <t>(9)</t>
  </si>
  <si>
    <t>Transporte, oficina, gastos de operación</t>
  </si>
  <si>
    <t>Mes</t>
  </si>
  <si>
    <t>Equipos de computo</t>
  </si>
  <si>
    <t>un</t>
  </si>
  <si>
    <t>Papeleria</t>
  </si>
  <si>
    <t>Edición de informes, papelería, reproducciòn de documentos, planos, fotografías, etc</t>
  </si>
  <si>
    <t>Comunicaciones (telefonía celular, internet,correspondencia etc)</t>
  </si>
  <si>
    <r>
      <rPr>
        <b/>
        <sz val="11"/>
        <color theme="1"/>
        <rFont val="Arial Narrow"/>
      </rPr>
      <t xml:space="preserve">SUBTOTAL COSTOS BASICOS = (A) + (B) = </t>
    </r>
    <r>
      <rPr>
        <b/>
        <sz val="11"/>
        <color rgb="FF0000FF"/>
        <rFont val="Arial Narrow"/>
      </rPr>
      <t>(C)</t>
    </r>
  </si>
  <si>
    <t xml:space="preserve">SUBTOTAL COSTOS BASICOS = (C) </t>
  </si>
  <si>
    <r>
      <rPr>
        <b/>
        <sz val="11"/>
        <color theme="1"/>
        <rFont val="Arial Narrow"/>
      </rPr>
      <t xml:space="preserve">IVA = 19% * (C) = </t>
    </r>
    <r>
      <rPr>
        <b/>
        <sz val="11"/>
        <color rgb="FF0000FF"/>
        <rFont val="Arial Narrow"/>
      </rPr>
      <t>(D)</t>
    </r>
  </si>
  <si>
    <t xml:space="preserve">COSTO TOTAL = (C) + (D) + (E) </t>
  </si>
  <si>
    <t>FASE 1 (CONSULTORIA)</t>
  </si>
  <si>
    <t>FASE 2 (OBRA)</t>
  </si>
  <si>
    <t xml:space="preserve">TOTAL OFERTA ECONOMICA </t>
  </si>
  <si>
    <r>
      <t>(1)*(2)*(3) =</t>
    </r>
    <r>
      <rPr>
        <b/>
        <sz val="9"/>
        <color rgb="FF0000FF"/>
        <rFont val="Arial Narrow"/>
      </rPr>
      <t xml:space="preserve"> (4)</t>
    </r>
  </si>
  <si>
    <t>(5)</t>
  </si>
  <si>
    <r>
      <t>(1)*(2)*(5) =</t>
    </r>
    <r>
      <rPr>
        <b/>
        <sz val="9"/>
        <color rgb="FF0000FF"/>
        <rFont val="Arial Narrow"/>
      </rPr>
      <t xml:space="preserve"> (6)</t>
    </r>
  </si>
  <si>
    <r>
      <t>SUBTOTAL COSTOS DE PERSONAL = SUMATORIA DE (4) / SUMATORIA DE (5)=</t>
    </r>
    <r>
      <rPr>
        <b/>
        <sz val="11"/>
        <color rgb="FF0000FF"/>
        <rFont val="Arial Narrow"/>
      </rPr>
      <t xml:space="preserve"> (6)</t>
    </r>
  </si>
  <si>
    <r>
      <t xml:space="preserve">(8)*(9)* = </t>
    </r>
    <r>
      <rPr>
        <b/>
        <sz val="9"/>
        <color rgb="FF0000FF"/>
        <rFont val="Arial Narrow"/>
      </rPr>
      <t>(10)</t>
    </r>
  </si>
  <si>
    <t>(11)</t>
  </si>
  <si>
    <r>
      <t xml:space="preserve">(8)*(11) = </t>
    </r>
    <r>
      <rPr>
        <b/>
        <sz val="9"/>
        <color rgb="FF0000FF"/>
        <rFont val="Arial Narrow"/>
      </rPr>
      <t>(12)</t>
    </r>
  </si>
  <si>
    <t>SUBTOTAL OTROS COSTOS DIRECTOS = SUMATORIA DE (10) / SUMATORIA DE (12) = (B)</t>
  </si>
  <si>
    <r>
      <t xml:space="preserve">IMPUESTOS, ESTAMPILLAS, ETC. (NOTA: ES OBLIGACION DEL CONTRATISTA , VERIFICAR IMPUESTOS APLICABLES A SU OFERTA, LA OMISION DE ELLOS ES RESPONSABILIDAD EXPRESAMENTE DEL CONTRATISTA)  = % (Impuestos) * (C) = </t>
    </r>
    <r>
      <rPr>
        <b/>
        <sz val="11"/>
        <color rgb="FF0070C0"/>
        <rFont val="Arial Narrow"/>
        <family val="2"/>
      </rPr>
      <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</si>
</sst>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240A]\ * #,##0.00_ ;_-[$$-240A]\ * \-#,##0.00\ ;_-[$$-240A]\ * &quot;-&quot;??_ ;_-@_ "/>
    <numFmt numFmtId="165" formatCode="_(* #,##0.00_);_(* \(#,##0.00\);_(* &quot;-&quot;??_);_(@_)"/>
    <numFmt numFmtId="166" formatCode="_(&quot;$&quot;\ * #,##0_);_(&quot;$&quot;\ * \(#,##0\);_(&quot;$&quot;\ * &quot;-&quot;??_);_(@_)"/>
    <numFmt numFmtId="167" formatCode="0.0%"/>
    <numFmt numFmtId="168" formatCode="&quot;$&quot;\ #,##0.00"/>
  </numFmts>
  <fonts count="14" x14ac:knownFonts="1">
    <font>
      <sz val="11"/>
      <color theme="1"/>
      <name val="Calibri"/>
      <scheme val="minor"/>
    </font>
    <font>
      <sz val="11"/>
      <color theme="1"/>
      <name val="Arial Narrow"/>
    </font>
    <font>
      <b/>
      <sz val="11"/>
      <color theme="1"/>
      <name val="Arial Narrow"/>
    </font>
    <font>
      <b/>
      <sz val="9"/>
      <color theme="1"/>
      <name val="Arial Narrow"/>
    </font>
    <font>
      <sz val="9"/>
      <color theme="1"/>
      <name val="Arial Narrow"/>
    </font>
    <font>
      <b/>
      <sz val="9"/>
      <color rgb="FF0000FF"/>
      <name val="Arial Narrow"/>
    </font>
    <font>
      <b/>
      <u/>
      <sz val="10"/>
      <color theme="1"/>
      <name val="Arial Narrow"/>
    </font>
    <font>
      <b/>
      <sz val="11"/>
      <color rgb="FF0000FF"/>
      <name val="Arial Narrow"/>
    </font>
    <font>
      <b/>
      <sz val="11"/>
      <color theme="1"/>
      <name val="Arial Narrow"/>
      <family val="2"/>
    </font>
    <font>
      <sz val="11"/>
      <color theme="1"/>
      <name val="Calibri"/>
      <scheme val="minor"/>
    </font>
    <font>
      <b/>
      <sz val="12"/>
      <color theme="0"/>
      <name val="Arial Narrow"/>
      <family val="2"/>
    </font>
    <font>
      <b/>
      <sz val="9"/>
      <color rgb="FF0000FF"/>
      <name val="Arial Narrow"/>
      <family val="2"/>
    </font>
    <font>
      <sz val="9"/>
      <color theme="1"/>
      <name val="Arial Narrow"/>
      <family val="2"/>
    </font>
    <font>
      <b/>
      <sz val="11"/>
      <color rgb="FF0070C0"/>
      <name val="Arial Narrow"/>
      <family val="2"/>
    </font>
  </fonts>
  <fills count="9">
    <fill>
      <patternFill patternType="none"/>
    </fill>
    <fill>
      <patternFill patternType="gray125"/>
    </fill>
    <fill>
      <patternFill patternType="solid">
        <fgColor rgb="FFF2F2F2"/>
        <bgColor rgb="FFF2F2F2"/>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theme="2" tint="-0.249977111117893"/>
        <bgColor indexed="64"/>
      </patternFill>
    </fill>
    <fill>
      <patternFill patternType="solid">
        <fgColor theme="4" tint="-0.499984740745262"/>
        <bgColor indexed="64"/>
      </patternFill>
    </fill>
    <fill>
      <patternFill patternType="solid">
        <fgColor theme="0"/>
        <bgColor rgb="FFD8D8D8"/>
      </patternFill>
    </fill>
  </fills>
  <borders count="7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style="medium">
        <color indexed="64"/>
      </left>
      <right style="thin">
        <color rgb="FF000000"/>
      </right>
      <top/>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style="thin">
        <color rgb="FF000000"/>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diagonal/>
    </border>
    <border>
      <left/>
      <right style="medium">
        <color rgb="FF000000"/>
      </right>
      <top style="thin">
        <color rgb="FF000000"/>
      </top>
      <bottom style="thin">
        <color rgb="FF000000"/>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rgb="FF000000"/>
      </right>
      <top style="thin">
        <color rgb="FF000000"/>
      </top>
      <bottom/>
      <diagonal/>
    </border>
    <border>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9" fontId="9" fillId="0" borderId="0" applyFont="0" applyFill="0" applyBorder="0" applyAlignment="0" applyProtection="0"/>
  </cellStyleXfs>
  <cellXfs count="128">
    <xf numFmtId="0" fontId="0" fillId="0" borderId="0" xfId="0"/>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quotePrefix="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left" vertical="center" wrapText="1"/>
    </xf>
    <xf numFmtId="0" fontId="1" fillId="3" borderId="4" xfId="0" applyFont="1" applyFill="1" applyBorder="1" applyAlignment="1">
      <alignment horizontal="center" vertical="center" wrapText="1"/>
    </xf>
    <xf numFmtId="0" fontId="1" fillId="5" borderId="12" xfId="0" applyFont="1" applyFill="1" applyBorder="1" applyAlignment="1">
      <alignment vertical="center" wrapText="1"/>
    </xf>
    <xf numFmtId="0" fontId="1" fillId="0" borderId="1" xfId="0" applyFont="1" applyBorder="1" applyAlignment="1">
      <alignment vertical="center" wrapText="1"/>
    </xf>
    <xf numFmtId="0" fontId="1" fillId="3" borderId="4" xfId="0" applyFont="1" applyFill="1" applyBorder="1" applyAlignment="1">
      <alignment vertical="center" wrapText="1"/>
    </xf>
    <xf numFmtId="166" fontId="1" fillId="3" borderId="17" xfId="0" applyNumberFormat="1" applyFont="1" applyFill="1" applyBorder="1" applyAlignment="1">
      <alignment vertical="center" wrapText="1"/>
    </xf>
    <xf numFmtId="166" fontId="2" fillId="3" borderId="11" xfId="0" applyNumberFormat="1" applyFont="1" applyFill="1" applyBorder="1" applyAlignment="1">
      <alignment vertical="center" wrapText="1"/>
    </xf>
    <xf numFmtId="0" fontId="1" fillId="0" borderId="0" xfId="0" applyFont="1"/>
    <xf numFmtId="0" fontId="4" fillId="0" borderId="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2" xfId="0" applyFont="1" applyBorder="1" applyAlignment="1">
      <alignment horizontal="center" vertical="center" wrapText="1"/>
    </xf>
    <xf numFmtId="164" fontId="1" fillId="0" borderId="12" xfId="0" applyNumberFormat="1" applyFont="1" applyBorder="1" applyAlignment="1">
      <alignment vertical="center" wrapText="1"/>
    </xf>
    <xf numFmtId="166" fontId="1" fillId="3" borderId="9" xfId="0" applyNumberFormat="1" applyFont="1" applyFill="1" applyBorder="1" applyAlignment="1">
      <alignment vertical="center" wrapText="1"/>
    </xf>
    <xf numFmtId="0" fontId="4" fillId="0" borderId="34" xfId="0" applyFont="1" applyBorder="1" applyAlignment="1">
      <alignment horizontal="center" vertical="center" wrapText="1"/>
    </xf>
    <xf numFmtId="0" fontId="4" fillId="0" borderId="36" xfId="0" applyFont="1" applyBorder="1" applyAlignment="1">
      <alignment horizontal="center" vertical="center" wrapText="1"/>
    </xf>
    <xf numFmtId="2" fontId="1" fillId="0" borderId="35" xfId="0" applyNumberFormat="1" applyFont="1" applyBorder="1" applyAlignment="1">
      <alignment horizontal="center" vertical="center" wrapText="1"/>
    </xf>
    <xf numFmtId="164" fontId="1" fillId="0" borderId="36" xfId="0" applyNumberFormat="1" applyFont="1" applyBorder="1" applyAlignment="1">
      <alignment vertical="center" wrapText="1"/>
    </xf>
    <xf numFmtId="2" fontId="1" fillId="0" borderId="37" xfId="0" applyNumberFormat="1" applyFont="1" applyBorder="1" applyAlignment="1">
      <alignment horizontal="center" vertical="center" wrapText="1"/>
    </xf>
    <xf numFmtId="0" fontId="4" fillId="0" borderId="10" xfId="0" applyFont="1" applyBorder="1" applyAlignment="1">
      <alignment horizontal="center" vertical="center" wrapText="1"/>
    </xf>
    <xf numFmtId="4" fontId="2" fillId="4" borderId="38" xfId="0" applyNumberFormat="1" applyFont="1" applyFill="1" applyBorder="1" applyAlignment="1">
      <alignment vertical="center" wrapText="1"/>
    </xf>
    <xf numFmtId="164" fontId="2" fillId="3" borderId="39" xfId="0" applyNumberFormat="1" applyFont="1" applyFill="1" applyBorder="1" applyAlignment="1">
      <alignment vertical="center" wrapText="1"/>
    </xf>
    <xf numFmtId="164" fontId="2" fillId="3" borderId="40" xfId="0" applyNumberFormat="1" applyFont="1" applyFill="1" applyBorder="1" applyAlignment="1">
      <alignment vertical="center" wrapText="1"/>
    </xf>
    <xf numFmtId="2" fontId="1" fillId="0" borderId="33" xfId="0" applyNumberFormat="1" applyFont="1" applyBorder="1" applyAlignment="1">
      <alignment horizontal="center" vertical="center" wrapText="1"/>
    </xf>
    <xf numFmtId="164" fontId="1" fillId="0" borderId="34" xfId="0" applyNumberFormat="1" applyFont="1" applyBorder="1" applyAlignment="1">
      <alignment vertical="center" wrapText="1"/>
    </xf>
    <xf numFmtId="0" fontId="5" fillId="0" borderId="41" xfId="0" quotePrefix="1"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left" vertical="center" wrapText="1"/>
    </xf>
    <xf numFmtId="164" fontId="1" fillId="0" borderId="44" xfId="0" applyNumberFormat="1" applyFont="1" applyBorder="1" applyAlignment="1">
      <alignment vertical="center" wrapText="1"/>
    </xf>
    <xf numFmtId="2" fontId="1" fillId="0" borderId="2" xfId="0" applyNumberFormat="1" applyFont="1" applyBorder="1" applyAlignment="1">
      <alignment horizontal="center" vertical="center" wrapText="1"/>
    </xf>
    <xf numFmtId="2" fontId="1" fillId="0" borderId="26" xfId="0" applyNumberFormat="1" applyFont="1" applyBorder="1" applyAlignment="1">
      <alignment horizontal="center" vertical="center" wrapText="1"/>
    </xf>
    <xf numFmtId="0" fontId="4" fillId="0" borderId="29" xfId="0" applyFont="1" applyBorder="1" applyAlignment="1">
      <alignment horizontal="center" vertical="center" wrapText="1"/>
    </xf>
    <xf numFmtId="0" fontId="4" fillId="0" borderId="51" xfId="0" applyFont="1" applyBorder="1" applyAlignment="1">
      <alignment horizontal="center" vertical="center" wrapText="1"/>
    </xf>
    <xf numFmtId="164" fontId="1" fillId="4" borderId="51" xfId="0" applyNumberFormat="1" applyFont="1" applyFill="1" applyBorder="1" applyAlignment="1">
      <alignment horizontal="center" vertical="center" wrapText="1"/>
    </xf>
    <xf numFmtId="9" fontId="1" fillId="4" borderId="30" xfId="0" applyNumberFormat="1" applyFont="1" applyFill="1" applyBorder="1" applyAlignment="1">
      <alignment horizontal="center" vertical="center" wrapText="1"/>
    </xf>
    <xf numFmtId="0" fontId="4" fillId="0" borderId="55" xfId="0" applyFont="1" applyBorder="1" applyAlignment="1">
      <alignment horizontal="center" vertical="center" wrapText="1"/>
    </xf>
    <xf numFmtId="0" fontId="1" fillId="0" borderId="51" xfId="0" applyFont="1" applyBorder="1" applyAlignment="1">
      <alignment horizontal="center" vertical="center" wrapText="1"/>
    </xf>
    <xf numFmtId="164" fontId="1" fillId="4" borderId="30" xfId="0" applyNumberFormat="1" applyFont="1" applyFill="1" applyBorder="1" applyAlignment="1">
      <alignment vertical="center" wrapText="1"/>
    </xf>
    <xf numFmtId="0" fontId="1" fillId="5" borderId="51" xfId="0" applyFont="1" applyFill="1" applyBorder="1" applyAlignment="1">
      <alignment horizontal="center" vertical="center" wrapText="1"/>
    </xf>
    <xf numFmtId="0" fontId="1" fillId="0" borderId="30" xfId="0" applyFont="1" applyBorder="1" applyAlignment="1">
      <alignment vertical="center" wrapText="1"/>
    </xf>
    <xf numFmtId="0" fontId="1" fillId="5" borderId="52" xfId="0" applyFont="1" applyFill="1" applyBorder="1" applyAlignment="1">
      <alignment horizontal="center" vertical="center" wrapText="1"/>
    </xf>
    <xf numFmtId="164" fontId="1" fillId="4" borderId="53" xfId="0" applyNumberFormat="1" applyFont="1" applyFill="1" applyBorder="1" applyAlignment="1">
      <alignment vertical="center" wrapText="1"/>
    </xf>
    <xf numFmtId="0" fontId="1" fillId="0" borderId="56" xfId="0" applyFont="1" applyBorder="1"/>
    <xf numFmtId="0" fontId="1" fillId="0" borderId="57" xfId="0" applyFont="1" applyBorder="1"/>
    <xf numFmtId="0" fontId="0" fillId="0" borderId="56" xfId="0" applyBorder="1"/>
    <xf numFmtId="0" fontId="0" fillId="0" borderId="57" xfId="0" applyBorder="1"/>
    <xf numFmtId="164" fontId="1" fillId="0" borderId="58" xfId="0" applyNumberFormat="1" applyFont="1" applyBorder="1" applyAlignment="1">
      <alignment vertical="center" wrapText="1"/>
    </xf>
    <xf numFmtId="2" fontId="1" fillId="0" borderId="59" xfId="0" applyNumberFormat="1" applyFont="1" applyBorder="1" applyAlignment="1">
      <alignment horizontal="center" vertical="center" wrapText="1"/>
    </xf>
    <xf numFmtId="164" fontId="1" fillId="0" borderId="60" xfId="0" applyNumberFormat="1" applyFont="1" applyBorder="1" applyAlignment="1">
      <alignment vertical="center" wrapText="1"/>
    </xf>
    <xf numFmtId="2" fontId="1" fillId="0" borderId="51" xfId="0" applyNumberFormat="1" applyFont="1" applyBorder="1" applyAlignment="1">
      <alignment horizontal="center" vertical="center" wrapText="1"/>
    </xf>
    <xf numFmtId="164" fontId="1" fillId="0" borderId="28" xfId="0" applyNumberFormat="1" applyFont="1" applyBorder="1" applyAlignment="1">
      <alignment vertical="center" wrapText="1"/>
    </xf>
    <xf numFmtId="2" fontId="1" fillId="0" borderId="31" xfId="0" applyNumberFormat="1" applyFont="1" applyBorder="1" applyAlignment="1">
      <alignment horizontal="center" vertical="center" wrapText="1"/>
    </xf>
    <xf numFmtId="164" fontId="1" fillId="0" borderId="61" xfId="0" applyNumberFormat="1" applyFont="1" applyBorder="1" applyAlignment="1">
      <alignment vertical="center" wrapText="1"/>
    </xf>
    <xf numFmtId="164" fontId="1" fillId="4" borderId="59" xfId="0" applyNumberFormat="1" applyFont="1" applyFill="1" applyBorder="1" applyAlignment="1">
      <alignment horizontal="center" vertical="center" wrapText="1"/>
    </xf>
    <xf numFmtId="9" fontId="1" fillId="4" borderId="60" xfId="0" applyNumberFormat="1" applyFont="1" applyFill="1" applyBorder="1" applyAlignment="1">
      <alignment horizontal="center" vertical="center" wrapText="1"/>
    </xf>
    <xf numFmtId="164" fontId="1" fillId="4" borderId="31" xfId="0" applyNumberFormat="1" applyFont="1" applyFill="1" applyBorder="1" applyAlignment="1">
      <alignment horizontal="center" vertical="center" wrapText="1"/>
    </xf>
    <xf numFmtId="9" fontId="1" fillId="4" borderId="32" xfId="0" applyNumberFormat="1" applyFont="1" applyFill="1" applyBorder="1" applyAlignment="1">
      <alignment horizontal="center" vertical="center" wrapText="1"/>
    </xf>
    <xf numFmtId="164" fontId="1" fillId="0" borderId="71" xfId="0" applyNumberFormat="1" applyFont="1" applyBorder="1" applyAlignment="1">
      <alignment vertical="center" wrapText="1"/>
    </xf>
    <xf numFmtId="166" fontId="2" fillId="3" borderId="72" xfId="0" applyNumberFormat="1" applyFont="1" applyFill="1" applyBorder="1" applyAlignment="1">
      <alignment vertical="center" wrapText="1"/>
    </xf>
    <xf numFmtId="166" fontId="2" fillId="3" borderId="74" xfId="0" applyNumberFormat="1" applyFont="1" applyFill="1" applyBorder="1" applyAlignment="1">
      <alignment vertical="center" wrapText="1"/>
    </xf>
    <xf numFmtId="167" fontId="2" fillId="8" borderId="70" xfId="1" applyNumberFormat="1" applyFont="1" applyFill="1" applyBorder="1" applyAlignment="1">
      <alignment horizontal="center" vertical="center" wrapText="1"/>
    </xf>
    <xf numFmtId="168" fontId="2" fillId="8" borderId="70" xfId="1" applyNumberFormat="1" applyFont="1" applyFill="1" applyBorder="1" applyAlignment="1">
      <alignment horizontal="center" vertical="center" wrapText="1"/>
    </xf>
    <xf numFmtId="0" fontId="11" fillId="0" borderId="41" xfId="0" quotePrefix="1" applyFont="1" applyBorder="1" applyAlignment="1">
      <alignment horizontal="center" vertical="center" wrapText="1"/>
    </xf>
    <xf numFmtId="0" fontId="11" fillId="0" borderId="42" xfId="0" quotePrefix="1" applyFont="1" applyBorder="1" applyAlignment="1">
      <alignment horizontal="center" vertical="center" wrapText="1"/>
    </xf>
    <xf numFmtId="0" fontId="11" fillId="0" borderId="15" xfId="0" quotePrefix="1" applyFont="1" applyBorder="1" applyAlignment="1">
      <alignment horizontal="center" vertical="center" wrapText="1"/>
    </xf>
    <xf numFmtId="0" fontId="12" fillId="0" borderId="16" xfId="0" applyFont="1" applyBorder="1" applyAlignment="1">
      <alignment horizontal="center" vertical="center" wrapText="1"/>
    </xf>
    <xf numFmtId="0" fontId="11" fillId="0" borderId="3" xfId="0" quotePrefix="1" applyFont="1" applyBorder="1" applyAlignment="1">
      <alignment horizontal="center" vertical="center" wrapText="1"/>
    </xf>
    <xf numFmtId="0" fontId="11" fillId="0" borderId="30" xfId="0" quotePrefix="1" applyFont="1" applyBorder="1" applyAlignment="1">
      <alignment horizontal="center" vertical="center" wrapText="1"/>
    </xf>
    <xf numFmtId="0" fontId="11" fillId="0" borderId="2" xfId="0" quotePrefix="1" applyFont="1" applyBorder="1" applyAlignment="1">
      <alignment horizontal="center" vertical="center" wrapText="1"/>
    </xf>
    <xf numFmtId="0" fontId="12" fillId="0" borderId="12" xfId="0" applyFont="1" applyBorder="1" applyAlignment="1">
      <alignment horizontal="center" vertical="center" wrapText="1"/>
    </xf>
    <xf numFmtId="0" fontId="11" fillId="0" borderId="35" xfId="0" quotePrefix="1" applyFont="1" applyBorder="1" applyAlignment="1">
      <alignment horizontal="center" vertical="center" wrapText="1"/>
    </xf>
    <xf numFmtId="0" fontId="12"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4" xfId="0" applyFont="1" applyBorder="1" applyAlignment="1">
      <alignment horizontal="center" vertical="center" wrapText="1"/>
    </xf>
    <xf numFmtId="0" fontId="8" fillId="6" borderId="21"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4" xfId="0" applyFont="1" applyFill="1" applyBorder="1" applyAlignment="1">
      <alignment horizontal="center" vertical="center" wrapText="1"/>
    </xf>
    <xf numFmtId="165" fontId="4" fillId="0" borderId="69" xfId="0" applyNumberFormat="1" applyFont="1" applyBorder="1" applyAlignment="1">
      <alignment horizontal="center" vertical="center" wrapText="1"/>
    </xf>
    <xf numFmtId="165" fontId="4" fillId="0" borderId="43" xfId="0" applyNumberFormat="1" applyFont="1" applyBorder="1" applyAlignment="1">
      <alignment horizontal="center" vertical="center" wrapText="1"/>
    </xf>
    <xf numFmtId="0" fontId="0" fillId="0" borderId="6" xfId="0" applyBorder="1" applyAlignment="1">
      <alignment horizontal="center"/>
    </xf>
    <xf numFmtId="0" fontId="0" fillId="0" borderId="73" xfId="0" applyBorder="1" applyAlignment="1">
      <alignment horizontal="center"/>
    </xf>
    <xf numFmtId="0" fontId="6" fillId="2" borderId="45"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8" xfId="0" applyFont="1" applyFill="1" applyBorder="1" applyAlignment="1">
      <alignment horizontal="left" vertical="center" wrapText="1"/>
    </xf>
    <xf numFmtId="166" fontId="1" fillId="0" borderId="0" xfId="0" applyNumberFormat="1" applyFont="1" applyAlignment="1">
      <alignment horizontal="center" vertical="center"/>
    </xf>
    <xf numFmtId="0" fontId="10" fillId="7" borderId="0" xfId="0" applyFont="1" applyFill="1" applyAlignment="1">
      <alignment horizontal="center" vertical="center"/>
    </xf>
    <xf numFmtId="0" fontId="8" fillId="3" borderId="1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68" xfId="0" applyFont="1" applyFill="1" applyBorder="1" applyAlignment="1">
      <alignment horizontal="center" vertical="center" wrapText="1"/>
    </xf>
    <xf numFmtId="0" fontId="8" fillId="3" borderId="10"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4" fillId="0" borderId="6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28" xfId="0" applyFont="1" applyBorder="1" applyAlignment="1">
      <alignment horizontal="center" vertical="center" wrapText="1"/>
    </xf>
    <xf numFmtId="0" fontId="2" fillId="3" borderId="64" xfId="0" applyFont="1" applyFill="1" applyBorder="1" applyAlignment="1">
      <alignment horizontal="left" vertical="center" wrapText="1"/>
    </xf>
    <xf numFmtId="0" fontId="2" fillId="3" borderId="63"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62" xfId="0" applyFont="1" applyFill="1" applyBorder="1" applyAlignment="1">
      <alignment horizontal="left" vertical="center" wrapText="1"/>
    </xf>
    <xf numFmtId="0" fontId="4" fillId="0" borderId="54" xfId="0" applyFont="1" applyBorder="1" applyAlignment="1">
      <alignment horizontal="center" vertical="center" wrapText="1"/>
    </xf>
    <xf numFmtId="0" fontId="4" fillId="0" borderId="27" xfId="0" applyFont="1" applyBorder="1" applyAlignment="1">
      <alignment horizontal="center" vertical="center" wrapText="1"/>
    </xf>
    <xf numFmtId="165" fontId="4" fillId="0" borderId="54" xfId="0" applyNumberFormat="1" applyFont="1" applyBorder="1" applyAlignment="1">
      <alignment horizontal="center" vertical="center" wrapText="1"/>
    </xf>
    <xf numFmtId="165" fontId="4" fillId="0" borderId="29" xfId="0" applyNumberFormat="1" applyFont="1" applyBorder="1" applyAlignment="1">
      <alignment horizontal="center" vertical="center" wrapText="1"/>
    </xf>
    <xf numFmtId="0" fontId="8" fillId="8" borderId="12" xfId="0" applyFont="1" applyFill="1" applyBorder="1" applyAlignment="1">
      <alignment horizontal="center" vertical="center" wrapText="1"/>
    </xf>
    <xf numFmtId="0" fontId="8" fillId="8" borderId="8"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98"/>
  <sheetViews>
    <sheetView tabSelected="1" view="pageBreakPreview" topLeftCell="A22" zoomScale="70" zoomScaleNormal="70" zoomScaleSheetLayoutView="70" workbookViewId="0">
      <selection activeCell="G34" sqref="G34"/>
    </sheetView>
  </sheetViews>
  <sheetFormatPr baseColWidth="10" defaultColWidth="14.453125" defaultRowHeight="15" customHeight="1" x14ac:dyDescent="0.35"/>
  <cols>
    <col min="1" max="1" width="20.08984375" customWidth="1"/>
    <col min="2" max="2" width="64.453125" customWidth="1"/>
    <col min="3" max="3" width="20.08984375" style="52" customWidth="1"/>
    <col min="4" max="4" width="20.08984375" style="53" customWidth="1"/>
    <col min="5" max="5" width="14.08984375" customWidth="1"/>
    <col min="6" max="6" width="22.81640625" customWidth="1"/>
    <col min="7" max="7" width="18.81640625" customWidth="1"/>
    <col min="8" max="8" width="22.81640625" customWidth="1"/>
    <col min="9" max="25" width="10.7265625" customWidth="1"/>
  </cols>
  <sheetData>
    <row r="1" spans="1:8" ht="76.5" customHeight="1" thickBot="1" x14ac:dyDescent="0.4">
      <c r="A1" s="80" t="s">
        <v>0</v>
      </c>
      <c r="B1" s="81"/>
      <c r="C1" s="81"/>
      <c r="D1" s="82"/>
      <c r="E1" s="83" t="s">
        <v>42</v>
      </c>
      <c r="F1" s="84"/>
      <c r="G1" s="85" t="s">
        <v>43</v>
      </c>
      <c r="H1" s="86"/>
    </row>
    <row r="2" spans="1:8" ht="14.25" customHeight="1" x14ac:dyDescent="0.35">
      <c r="A2" s="108" t="s">
        <v>1</v>
      </c>
      <c r="B2" s="110" t="s">
        <v>2</v>
      </c>
      <c r="C2" s="39" t="s">
        <v>3</v>
      </c>
      <c r="D2" s="17" t="s">
        <v>4</v>
      </c>
      <c r="E2" s="15" t="s">
        <v>5</v>
      </c>
      <c r="F2" s="14" t="s">
        <v>6</v>
      </c>
      <c r="G2" s="13" t="s">
        <v>5</v>
      </c>
      <c r="H2" s="14" t="s">
        <v>6</v>
      </c>
    </row>
    <row r="3" spans="1:8" ht="14.25" customHeight="1" x14ac:dyDescent="0.35">
      <c r="A3" s="109"/>
      <c r="B3" s="111"/>
      <c r="C3" s="40" t="s">
        <v>7</v>
      </c>
      <c r="D3" s="18" t="s">
        <v>8</v>
      </c>
      <c r="E3" s="16" t="s">
        <v>9</v>
      </c>
      <c r="F3" s="2" t="s">
        <v>10</v>
      </c>
      <c r="G3" s="1" t="s">
        <v>9</v>
      </c>
      <c r="H3" s="2" t="s">
        <v>10</v>
      </c>
    </row>
    <row r="4" spans="1:8" ht="14.25" customHeight="1" thickBot="1" x14ac:dyDescent="0.4">
      <c r="A4" s="33" t="s">
        <v>11</v>
      </c>
      <c r="B4" s="112"/>
      <c r="C4" s="70" t="s">
        <v>11</v>
      </c>
      <c r="D4" s="71" t="s">
        <v>12</v>
      </c>
      <c r="E4" s="72" t="s">
        <v>13</v>
      </c>
      <c r="F4" s="73" t="s">
        <v>45</v>
      </c>
      <c r="G4" s="74" t="s">
        <v>46</v>
      </c>
      <c r="H4" s="73" t="s">
        <v>47</v>
      </c>
    </row>
    <row r="5" spans="1:8" ht="21" customHeight="1" x14ac:dyDescent="0.35">
      <c r="A5" s="91" t="s">
        <v>14</v>
      </c>
      <c r="B5" s="92"/>
      <c r="C5" s="92"/>
      <c r="D5" s="92"/>
      <c r="E5" s="92"/>
      <c r="F5" s="92"/>
      <c r="G5" s="92"/>
      <c r="H5" s="93"/>
    </row>
    <row r="6" spans="1:8" ht="14.25" customHeight="1" thickBot="1" x14ac:dyDescent="0.4">
      <c r="A6" s="94" t="s">
        <v>15</v>
      </c>
      <c r="B6" s="95"/>
      <c r="C6" s="95"/>
      <c r="D6" s="95"/>
      <c r="E6" s="95"/>
      <c r="F6" s="95"/>
      <c r="G6" s="95"/>
      <c r="H6" s="96"/>
    </row>
    <row r="7" spans="1:8" ht="194" customHeight="1" x14ac:dyDescent="0.35">
      <c r="A7" s="34">
        <v>1</v>
      </c>
      <c r="B7" s="35" t="s">
        <v>16</v>
      </c>
      <c r="C7" s="61"/>
      <c r="D7" s="62">
        <v>0.3</v>
      </c>
      <c r="E7" s="55">
        <v>5</v>
      </c>
      <c r="F7" s="56">
        <f>+C7*D7*E7</f>
        <v>0</v>
      </c>
      <c r="G7" s="31">
        <v>12</v>
      </c>
      <c r="H7" s="32">
        <f>+C7*D7*G7</f>
        <v>0</v>
      </c>
    </row>
    <row r="8" spans="1:8" ht="126" customHeight="1" x14ac:dyDescent="0.35">
      <c r="A8" s="4">
        <v>1</v>
      </c>
      <c r="B8" s="5" t="s">
        <v>17</v>
      </c>
      <c r="C8" s="41"/>
      <c r="D8" s="42">
        <v>1</v>
      </c>
      <c r="E8" s="57">
        <v>5</v>
      </c>
      <c r="F8" s="58">
        <f>+C8*D8*E8</f>
        <v>0</v>
      </c>
      <c r="G8" s="24">
        <v>12</v>
      </c>
      <c r="H8" s="36">
        <f t="shared" ref="H8:H12" si="0">+C8*D8*G8</f>
        <v>0</v>
      </c>
    </row>
    <row r="9" spans="1:8" ht="144.75" customHeight="1" x14ac:dyDescent="0.35">
      <c r="A9" s="4">
        <v>1</v>
      </c>
      <c r="B9" s="5" t="s">
        <v>18</v>
      </c>
      <c r="C9" s="41"/>
      <c r="D9" s="42">
        <v>0.5</v>
      </c>
      <c r="E9" s="57">
        <v>5</v>
      </c>
      <c r="F9" s="58">
        <f t="shared" ref="F9:F12" si="1">+C9*D9*E9</f>
        <v>0</v>
      </c>
      <c r="G9" s="24">
        <v>12</v>
      </c>
      <c r="H9" s="36">
        <f t="shared" si="0"/>
        <v>0</v>
      </c>
    </row>
    <row r="10" spans="1:8" ht="128.5" customHeight="1" x14ac:dyDescent="0.35">
      <c r="A10" s="4">
        <v>1</v>
      </c>
      <c r="B10" s="5" t="s">
        <v>19</v>
      </c>
      <c r="C10" s="41"/>
      <c r="D10" s="42">
        <v>0.2</v>
      </c>
      <c r="E10" s="57">
        <v>5</v>
      </c>
      <c r="F10" s="58">
        <f t="shared" si="1"/>
        <v>0</v>
      </c>
      <c r="G10" s="24">
        <v>12</v>
      </c>
      <c r="H10" s="36">
        <f t="shared" si="0"/>
        <v>0</v>
      </c>
    </row>
    <row r="11" spans="1:8" ht="99.75" customHeight="1" x14ac:dyDescent="0.35">
      <c r="A11" s="4">
        <v>1</v>
      </c>
      <c r="B11" s="5" t="s">
        <v>20</v>
      </c>
      <c r="C11" s="41"/>
      <c r="D11" s="42">
        <v>0.15</v>
      </c>
      <c r="E11" s="57">
        <v>5</v>
      </c>
      <c r="F11" s="58">
        <f t="shared" si="1"/>
        <v>0</v>
      </c>
      <c r="G11" s="24">
        <v>12</v>
      </c>
      <c r="H11" s="36">
        <f t="shared" si="0"/>
        <v>0</v>
      </c>
    </row>
    <row r="12" spans="1:8" ht="126.5" customHeight="1" thickBot="1" x14ac:dyDescent="0.4">
      <c r="A12" s="4">
        <v>1</v>
      </c>
      <c r="B12" s="5" t="s">
        <v>21</v>
      </c>
      <c r="C12" s="63"/>
      <c r="D12" s="64">
        <v>0.15</v>
      </c>
      <c r="E12" s="59">
        <v>5</v>
      </c>
      <c r="F12" s="60">
        <f t="shared" si="1"/>
        <v>0</v>
      </c>
      <c r="G12" s="26">
        <v>12</v>
      </c>
      <c r="H12" s="54">
        <f t="shared" si="0"/>
        <v>0</v>
      </c>
    </row>
    <row r="13" spans="1:8" ht="14.25" customHeight="1" x14ac:dyDescent="0.35">
      <c r="A13" s="6"/>
      <c r="B13" s="105" t="s">
        <v>48</v>
      </c>
      <c r="C13" s="106"/>
      <c r="D13" s="106"/>
      <c r="E13" s="117"/>
      <c r="F13" s="30">
        <f>SUM(F7:F12)</f>
        <v>0</v>
      </c>
      <c r="H13" s="30">
        <f>SUM(H7:H12)</f>
        <v>0</v>
      </c>
    </row>
    <row r="14" spans="1:8" ht="14.25" customHeight="1" x14ac:dyDescent="0.35">
      <c r="A14" s="6"/>
      <c r="B14" s="97" t="s">
        <v>22</v>
      </c>
      <c r="C14" s="98"/>
      <c r="D14" s="98"/>
      <c r="E14" s="118"/>
      <c r="F14" s="28"/>
      <c r="H14" s="28">
        <f>+F14</f>
        <v>0</v>
      </c>
    </row>
    <row r="15" spans="1:8" ht="14.25" customHeight="1" thickBot="1" x14ac:dyDescent="0.4">
      <c r="A15" s="6"/>
      <c r="B15" s="119" t="s">
        <v>23</v>
      </c>
      <c r="C15" s="120"/>
      <c r="D15" s="120"/>
      <c r="E15" s="121"/>
      <c r="F15" s="29">
        <f>+F13*F14</f>
        <v>0</v>
      </c>
      <c r="H15" s="29">
        <f>+H13*H14</f>
        <v>0</v>
      </c>
    </row>
    <row r="16" spans="1:8" ht="14.25" customHeight="1" x14ac:dyDescent="0.35">
      <c r="A16" s="113" t="s">
        <v>1</v>
      </c>
      <c r="B16" s="115" t="s">
        <v>24</v>
      </c>
      <c r="C16" s="122" t="s">
        <v>25</v>
      </c>
      <c r="D16" s="43" t="s">
        <v>26</v>
      </c>
      <c r="E16" s="124" t="s">
        <v>27</v>
      </c>
      <c r="F16" s="27" t="s">
        <v>6</v>
      </c>
      <c r="G16" s="87" t="s">
        <v>27</v>
      </c>
      <c r="H16" s="22" t="s">
        <v>6</v>
      </c>
    </row>
    <row r="17" spans="1:8" ht="14.25" customHeight="1" x14ac:dyDescent="0.35">
      <c r="A17" s="114"/>
      <c r="B17" s="111"/>
      <c r="C17" s="123"/>
      <c r="D17" s="18" t="s">
        <v>28</v>
      </c>
      <c r="E17" s="125"/>
      <c r="F17" s="19" t="s">
        <v>10</v>
      </c>
      <c r="G17" s="88"/>
      <c r="H17" s="23" t="s">
        <v>10</v>
      </c>
    </row>
    <row r="18" spans="1:8" ht="14.25" customHeight="1" x14ac:dyDescent="0.35">
      <c r="A18" s="3" t="s">
        <v>29</v>
      </c>
      <c r="B18" s="116"/>
      <c r="C18" s="109"/>
      <c r="D18" s="75" t="s">
        <v>29</v>
      </c>
      <c r="E18" s="76" t="s">
        <v>30</v>
      </c>
      <c r="F18" s="77" t="s">
        <v>49</v>
      </c>
      <c r="G18" s="78" t="s">
        <v>50</v>
      </c>
      <c r="H18" s="79" t="s">
        <v>51</v>
      </c>
    </row>
    <row r="19" spans="1:8" ht="14.25" customHeight="1" x14ac:dyDescent="0.35">
      <c r="A19" s="4">
        <v>1</v>
      </c>
      <c r="B19" s="7" t="s">
        <v>31</v>
      </c>
      <c r="C19" s="44" t="s">
        <v>32</v>
      </c>
      <c r="D19" s="45"/>
      <c r="E19" s="37">
        <v>5</v>
      </c>
      <c r="F19" s="20">
        <f>D19*E19</f>
        <v>0</v>
      </c>
      <c r="G19" s="24">
        <v>12</v>
      </c>
      <c r="H19" s="25">
        <f>D19*G19</f>
        <v>0</v>
      </c>
    </row>
    <row r="20" spans="1:8" ht="14.25" customHeight="1" x14ac:dyDescent="0.35">
      <c r="A20" s="4">
        <v>1</v>
      </c>
      <c r="B20" s="8" t="s">
        <v>33</v>
      </c>
      <c r="C20" s="46" t="s">
        <v>34</v>
      </c>
      <c r="D20" s="47"/>
      <c r="E20" s="37">
        <v>5</v>
      </c>
      <c r="F20" s="20">
        <f t="shared" ref="F20:F23" si="2">D20*E20</f>
        <v>0</v>
      </c>
      <c r="G20" s="24">
        <v>12</v>
      </c>
      <c r="H20" s="25">
        <f t="shared" ref="H20:H23" si="3">D20*G20</f>
        <v>0</v>
      </c>
    </row>
    <row r="21" spans="1:8" ht="14.25" customHeight="1" x14ac:dyDescent="0.35">
      <c r="A21" s="4">
        <v>1</v>
      </c>
      <c r="B21" s="8" t="s">
        <v>35</v>
      </c>
      <c r="C21" s="46" t="s">
        <v>34</v>
      </c>
      <c r="D21" s="45"/>
      <c r="E21" s="37">
        <v>5</v>
      </c>
      <c r="F21" s="20">
        <f t="shared" si="2"/>
        <v>0</v>
      </c>
      <c r="G21" s="24">
        <v>12</v>
      </c>
      <c r="H21" s="25">
        <f t="shared" si="3"/>
        <v>0</v>
      </c>
    </row>
    <row r="22" spans="1:8" ht="14.25" customHeight="1" x14ac:dyDescent="0.35">
      <c r="A22" s="4">
        <v>1</v>
      </c>
      <c r="B22" s="8" t="s">
        <v>36</v>
      </c>
      <c r="C22" s="46" t="s">
        <v>34</v>
      </c>
      <c r="D22" s="45"/>
      <c r="E22" s="37">
        <v>5</v>
      </c>
      <c r="F22" s="20">
        <f t="shared" si="2"/>
        <v>0</v>
      </c>
      <c r="G22" s="24">
        <v>12</v>
      </c>
      <c r="H22" s="25">
        <f t="shared" si="3"/>
        <v>0</v>
      </c>
    </row>
    <row r="23" spans="1:8" ht="34.5" customHeight="1" thickBot="1" x14ac:dyDescent="0.4">
      <c r="A23" s="4">
        <v>1</v>
      </c>
      <c r="B23" s="8" t="s">
        <v>37</v>
      </c>
      <c r="C23" s="48" t="s">
        <v>34</v>
      </c>
      <c r="D23" s="49"/>
      <c r="E23" s="38">
        <v>5</v>
      </c>
      <c r="F23" s="20">
        <f t="shared" si="2"/>
        <v>0</v>
      </c>
      <c r="G23" s="26">
        <v>12</v>
      </c>
      <c r="H23" s="65">
        <f t="shared" si="3"/>
        <v>0</v>
      </c>
    </row>
    <row r="24" spans="1:8" ht="14.25" customHeight="1" x14ac:dyDescent="0.35">
      <c r="A24" s="9"/>
      <c r="B24" s="105" t="s">
        <v>52</v>
      </c>
      <c r="C24" s="106"/>
      <c r="D24" s="106"/>
      <c r="E24" s="107"/>
      <c r="F24" s="10">
        <f>+SUM(F19:F23)</f>
        <v>0</v>
      </c>
      <c r="G24" s="89"/>
      <c r="H24" s="21">
        <f>+SUM(H19:H23)</f>
        <v>0</v>
      </c>
    </row>
    <row r="25" spans="1:8" ht="14.25" customHeight="1" x14ac:dyDescent="0.35">
      <c r="A25" s="9"/>
      <c r="B25" s="97" t="s">
        <v>38</v>
      </c>
      <c r="C25" s="98"/>
      <c r="D25" s="98"/>
      <c r="E25" s="99"/>
      <c r="F25" s="11">
        <f>+F24+F15</f>
        <v>0</v>
      </c>
      <c r="G25" s="89"/>
      <c r="H25" s="11">
        <f>+H24+H15</f>
        <v>0</v>
      </c>
    </row>
    <row r="26" spans="1:8" ht="14.25" customHeight="1" x14ac:dyDescent="0.35">
      <c r="A26" s="9"/>
      <c r="B26" s="97" t="s">
        <v>39</v>
      </c>
      <c r="C26" s="98"/>
      <c r="D26" s="98"/>
      <c r="E26" s="99"/>
      <c r="F26" s="11">
        <f>F25</f>
        <v>0</v>
      </c>
      <c r="G26" s="89"/>
      <c r="H26" s="11">
        <f>H25</f>
        <v>0</v>
      </c>
    </row>
    <row r="27" spans="1:8" ht="14.25" customHeight="1" thickBot="1" x14ac:dyDescent="0.4">
      <c r="A27" s="9"/>
      <c r="B27" s="97" t="s">
        <v>40</v>
      </c>
      <c r="C27" s="98"/>
      <c r="D27" s="98"/>
      <c r="E27" s="99"/>
      <c r="F27" s="66">
        <f>ROUND(+F26*0.19,0)</f>
        <v>0</v>
      </c>
      <c r="G27" s="89"/>
      <c r="H27" s="11">
        <f>ROUND(+H26*0.19,0)</f>
        <v>0</v>
      </c>
    </row>
    <row r="28" spans="1:8" ht="54.5" customHeight="1" thickBot="1" x14ac:dyDescent="0.4">
      <c r="A28" s="9"/>
      <c r="B28" s="126" t="s">
        <v>53</v>
      </c>
      <c r="C28" s="127"/>
      <c r="D28" s="127"/>
      <c r="E28" s="68">
        <v>5.0000000000000001E-3</v>
      </c>
      <c r="F28" s="69">
        <f>+E28*F26</f>
        <v>0</v>
      </c>
      <c r="G28" s="90"/>
      <c r="H28" s="69">
        <f>+E28*H26</f>
        <v>0</v>
      </c>
    </row>
    <row r="29" spans="1:8" ht="30" customHeight="1" thickBot="1" x14ac:dyDescent="0.4">
      <c r="A29" s="9"/>
      <c r="B29" s="102" t="s">
        <v>41</v>
      </c>
      <c r="C29" s="103"/>
      <c r="D29" s="103"/>
      <c r="E29" s="104"/>
      <c r="F29" s="67">
        <f>+F27+F26+F28</f>
        <v>0</v>
      </c>
      <c r="G29" s="89"/>
      <c r="H29" s="67">
        <f>+H27+H26+H28</f>
        <v>0</v>
      </c>
    </row>
    <row r="30" spans="1:8" ht="58.5" customHeight="1" x14ac:dyDescent="0.35">
      <c r="A30" s="12"/>
      <c r="B30" s="101" t="s">
        <v>44</v>
      </c>
      <c r="C30" s="101"/>
      <c r="D30" s="101"/>
      <c r="E30" s="101"/>
      <c r="F30" s="101"/>
      <c r="G30" s="100">
        <f>+F29+H29</f>
        <v>0</v>
      </c>
      <c r="H30" s="100"/>
    </row>
    <row r="31" spans="1:8" ht="14.5" x14ac:dyDescent="0.35">
      <c r="A31" s="12"/>
      <c r="B31" s="12"/>
      <c r="C31" s="50"/>
      <c r="D31" s="51"/>
      <c r="E31" s="12"/>
      <c r="F31" s="12"/>
      <c r="G31" s="12"/>
      <c r="H31" s="12"/>
    </row>
    <row r="32" spans="1:8"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sheetData>
  <mergeCells count="24">
    <mergeCell ref="G30:H30"/>
    <mergeCell ref="B30:F30"/>
    <mergeCell ref="B29:E29"/>
    <mergeCell ref="B24:E24"/>
    <mergeCell ref="A2:A3"/>
    <mergeCell ref="B2:B4"/>
    <mergeCell ref="A16:A17"/>
    <mergeCell ref="B16:B18"/>
    <mergeCell ref="B13:E13"/>
    <mergeCell ref="B14:E14"/>
    <mergeCell ref="B15:E15"/>
    <mergeCell ref="C16:C18"/>
    <mergeCell ref="E16:E17"/>
    <mergeCell ref="B28:D28"/>
    <mergeCell ref="A1:D1"/>
    <mergeCell ref="E1:F1"/>
    <mergeCell ref="G1:H1"/>
    <mergeCell ref="G16:G17"/>
    <mergeCell ref="G24:G29"/>
    <mergeCell ref="A5:H5"/>
    <mergeCell ref="A6:H6"/>
    <mergeCell ref="B25:E25"/>
    <mergeCell ref="B26:E26"/>
    <mergeCell ref="B27:E27"/>
  </mergeCells>
  <pageMargins left="0.25" right="0.25" top="0.75" bottom="0.75" header="0" footer="0"/>
  <pageSetup paperSize="9"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Blindo.</vt:lpstr>
      <vt:lpstr>Blindo.!Área_de_impresión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Harvey</dc:creator>
  <cp:lastModifiedBy>CRISTIAN BERMUDEZ</cp:lastModifiedBy>
  <dcterms:created xsi:type="dcterms:W3CDTF">2026-02-23T19:09:19Z</dcterms:created>
  <dcterms:modified xsi:type="dcterms:W3CDTF">2026-07-28T19:13:20Z</dcterms:modified>
</cp:coreProperties>
</file>