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G:\Unidades compartidas\ESPACIOS TEQUENDAMA\CLIENTES   PROYECTOS\INDUMIL\CTO196-2025\1. DERIVADOS\1. BLINDO\1. 2026-CTO-#XXX-OBRACONSLT\1. PRECONTRACTUAL\1. ESTUDIO PREVIO\"/>
    </mc:Choice>
  </mc:AlternateContent>
  <xr:revisionPtr revIDLastSave="0" documentId="13_ncr:1_{2C07DD1C-E06D-463E-A768-DAC59982A2B6}" xr6:coauthVersionLast="47" xr6:coauthVersionMax="47" xr10:uidLastSave="{00000000-0000-0000-0000-000000000000}"/>
  <bookViews>
    <workbookView xWindow="-110" yWindow="-110" windowWidth="19420" windowHeight="11500" xr2:uid="{00000000-000D-0000-FFFF-FFFF00000000}"/>
  </bookViews>
  <sheets>
    <sheet name="Matriz de Riesgos" sheetId="1" r:id="rId1"/>
    <sheet name="Probabilidad del Riesgo " sheetId="3" r:id="rId2"/>
    <sheet name="Impacto de Riesgo" sheetId="2" r:id="rId3"/>
    <sheet name="Valoración del riesgo" sheetId="4" r:id="rId4"/>
    <sheet name="Categoria del Riesgo" sheetId="5" r:id="rId5"/>
    <sheet name="Tratamiento de los Riesgos " sheetId="6" r:id="rId6"/>
    <sheet name="Hoja1" sheetId="7" r:id="rId7"/>
  </sheets>
  <externalReferences>
    <externalReference r:id="rId8"/>
  </externalReferences>
  <definedNames>
    <definedName name="_xlnm._FilterDatabase" localSheetId="0" hidden="1">'Matriz de Riesgos'!$B$4:$X$19</definedName>
    <definedName name="_xlnm.Print_Area" localSheetId="0">'Matriz de Riesgos'!$A$1:$Y$47</definedName>
    <definedName name="ExcesoPorcentajeCompletado">([1]proyecto!A$8=MEDIAN([1]proyecto!A$8,[1]proyecto!$E1,[1]proyecto!$E1+[1]proyecto!$F1)*([1]proyecto!$E1&gt;0))*(([1]proyecto!A$8&lt;(INT([1]proyecto!$E1+[1]proyecto!$F1*[1]proyecto!$G1)))+([1]proyecto!A$8=[1]proyecto!$E1))*([1]proyecto!$G1&gt;0)</definedName>
    <definedName name="ExcesoReal">PeríodoReal*([1]proyecto!$E1&gt;0)</definedName>
    <definedName name="período_seleccionado">[1]proyecto!$N$3</definedName>
    <definedName name="PeríodoEnPlan">[1]proyecto!A$8=MEDIAN([1]proyecto!A$8,[1]proyecto!$C1,[1]proyecto!$C1+[1]proyecto!$D1-1)</definedName>
    <definedName name="PeríodoReal">[1]proyecto!A$8=MEDIAN([1]proyecto!A$8,[1]proyecto!$E1,[1]proyecto!$E1+[1]proyecto!$F1-1)</definedName>
    <definedName name="Plan">PeríodoEnPlan*([1]proyecto!$C1&gt;0)</definedName>
    <definedName name="PorcentajeCompletado">ExcesoPorcentajeCompletado*PeríodoEnPlan</definedName>
    <definedName name="Real">(PeríodoReal*([1]proyecto!$E1&gt;0))*PeríodoEnPlan</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47" i="1" l="1"/>
  <c r="R47" i="1" s="1"/>
  <c r="K47" i="1"/>
  <c r="L47" i="1" s="1"/>
  <c r="Q46" i="1"/>
  <c r="R46" i="1" s="1"/>
  <c r="K46" i="1"/>
  <c r="L46" i="1" s="1"/>
  <c r="Q45" i="1"/>
  <c r="R45" i="1" s="1"/>
  <c r="K45" i="1"/>
  <c r="L45" i="1" s="1"/>
  <c r="Q44" i="1"/>
  <c r="R44" i="1" s="1"/>
  <c r="K44" i="1"/>
  <c r="L44" i="1" s="1"/>
  <c r="Q43" i="1"/>
  <c r="R43" i="1" s="1"/>
  <c r="K43" i="1"/>
  <c r="L43" i="1" s="1"/>
  <c r="Q42" i="1"/>
  <c r="R42" i="1" s="1"/>
  <c r="K42" i="1"/>
  <c r="L42" i="1" s="1"/>
  <c r="Q41" i="1"/>
  <c r="R41" i="1" s="1"/>
  <c r="K41" i="1"/>
  <c r="L41" i="1" s="1"/>
  <c r="Q40" i="1"/>
  <c r="R40" i="1" s="1"/>
  <c r="K40" i="1"/>
  <c r="L40" i="1" s="1"/>
  <c r="Q39" i="1"/>
  <c r="R39" i="1" s="1"/>
  <c r="K39" i="1"/>
  <c r="L39" i="1" s="1"/>
  <c r="Q38" i="1"/>
  <c r="R38" i="1" s="1"/>
  <c r="K38" i="1"/>
  <c r="L38" i="1" s="1"/>
  <c r="Q37" i="1"/>
  <c r="R37" i="1" s="1"/>
  <c r="K37" i="1"/>
  <c r="L37" i="1" s="1"/>
  <c r="Q36" i="1"/>
  <c r="R36" i="1" s="1"/>
  <c r="K36" i="1"/>
  <c r="L36" i="1" s="1"/>
  <c r="Q35" i="1"/>
  <c r="R35" i="1" s="1"/>
  <c r="K35" i="1"/>
  <c r="L35" i="1" s="1"/>
  <c r="Q34" i="1"/>
  <c r="R34" i="1" s="1"/>
  <c r="K34" i="1"/>
  <c r="L34" i="1" s="1"/>
  <c r="Q33" i="1"/>
  <c r="R33" i="1" s="1"/>
  <c r="K33" i="1"/>
  <c r="L33" i="1" s="1"/>
  <c r="Q32" i="1"/>
  <c r="R32" i="1" s="1"/>
  <c r="K32" i="1"/>
  <c r="L32" i="1" s="1"/>
  <c r="Q31" i="1"/>
  <c r="R31" i="1" s="1"/>
  <c r="K31" i="1"/>
  <c r="L31" i="1" s="1"/>
  <c r="Q30" i="1"/>
  <c r="R30" i="1" s="1"/>
  <c r="K30" i="1"/>
  <c r="L30" i="1" s="1"/>
  <c r="Q20" i="1" l="1"/>
  <c r="R20" i="1" s="1"/>
  <c r="K20" i="1"/>
  <c r="L20" i="1" s="1"/>
  <c r="Q18" i="1"/>
  <c r="R18" i="1" s="1"/>
  <c r="K18" i="1"/>
  <c r="L18" i="1" s="1"/>
  <c r="Q29" i="1"/>
  <c r="R29" i="1" s="1"/>
  <c r="K29" i="1"/>
  <c r="L29" i="1" s="1"/>
  <c r="Q28" i="1"/>
  <c r="R28" i="1" s="1"/>
  <c r="K28" i="1"/>
  <c r="L28" i="1" s="1"/>
  <c r="Q27" i="1"/>
  <c r="R27" i="1" s="1"/>
  <c r="K27" i="1"/>
  <c r="L27" i="1" s="1"/>
  <c r="Q26" i="1"/>
  <c r="R26" i="1" s="1"/>
  <c r="K26" i="1"/>
  <c r="L26" i="1" s="1"/>
  <c r="Q25" i="1"/>
  <c r="R25" i="1" s="1"/>
  <c r="K25" i="1"/>
  <c r="L25" i="1" s="1"/>
  <c r="Q24" i="1"/>
  <c r="R24" i="1" s="1"/>
  <c r="K24" i="1"/>
  <c r="L24" i="1" s="1"/>
  <c r="Q23" i="1"/>
  <c r="R23" i="1" s="1"/>
  <c r="K23" i="1"/>
  <c r="L23" i="1" s="1"/>
  <c r="Q22" i="1"/>
  <c r="R22" i="1" s="1"/>
  <c r="K22" i="1"/>
  <c r="L22" i="1" s="1"/>
  <c r="Q21" i="1"/>
  <c r="R21" i="1" s="1"/>
  <c r="K21" i="1"/>
  <c r="L21" i="1" s="1"/>
  <c r="Q19" i="1"/>
  <c r="R19" i="1" s="1"/>
  <c r="K19" i="1"/>
  <c r="L19" i="1" s="1"/>
  <c r="Q17" i="1"/>
  <c r="R17" i="1" s="1"/>
  <c r="K17" i="1"/>
  <c r="L17" i="1" s="1"/>
  <c r="Q16" i="1"/>
  <c r="R16" i="1" s="1"/>
  <c r="K16" i="1"/>
  <c r="L16" i="1" s="1"/>
  <c r="Q15" i="1"/>
  <c r="R15" i="1" s="1"/>
  <c r="K15" i="1"/>
  <c r="L15" i="1" s="1"/>
  <c r="Q14" i="1"/>
  <c r="R14" i="1" s="1"/>
  <c r="K14" i="1"/>
  <c r="L14" i="1" s="1"/>
  <c r="Q11" i="1"/>
  <c r="R11" i="1" s="1"/>
  <c r="K11" i="1"/>
  <c r="L11" i="1" s="1"/>
  <c r="Q10" i="1"/>
  <c r="R10" i="1" s="1"/>
  <c r="K10" i="1"/>
  <c r="L10" i="1" s="1"/>
  <c r="Q9" i="1"/>
  <c r="R9" i="1" s="1"/>
  <c r="K9" i="1"/>
  <c r="L9" i="1" s="1"/>
  <c r="Q8" i="1"/>
  <c r="R8" i="1" s="1"/>
  <c r="K8" i="1"/>
  <c r="L8" i="1" s="1"/>
  <c r="Q7" i="1"/>
  <c r="R7" i="1" s="1"/>
  <c r="K7" i="1"/>
  <c r="L7" i="1" s="1"/>
  <c r="Q6" i="1"/>
  <c r="R6" i="1" s="1"/>
  <c r="K6" i="1"/>
  <c r="L6" i="1" s="1"/>
  <c r="G20" i="2"/>
  <c r="H20" i="2"/>
  <c r="G21" i="2"/>
  <c r="H21" i="2"/>
  <c r="G22" i="2"/>
  <c r="H22" i="2"/>
  <c r="G23" i="2"/>
  <c r="H19" i="2"/>
  <c r="G19" i="2"/>
  <c r="G8" i="3"/>
  <c r="G7" i="3"/>
  <c r="G6" i="3"/>
  <c r="G5" i="3"/>
</calcChain>
</file>

<file path=xl/sharedStrings.xml><?xml version="1.0" encoding="utf-8"?>
<sst xmlns="http://schemas.openxmlformats.org/spreadsheetml/2006/main" count="714" uniqueCount="331">
  <si>
    <t>N°</t>
  </si>
  <si>
    <t>Clase</t>
  </si>
  <si>
    <t>Fuente</t>
  </si>
  <si>
    <t>Etapa</t>
  </si>
  <si>
    <t>Tipo</t>
  </si>
  <si>
    <t>Descripción( Que puede pasar y cómo puede ocurrir)</t>
  </si>
  <si>
    <t xml:space="preserve">Consecuencia de la ocurrencia del evento </t>
  </si>
  <si>
    <t>Probabilidad</t>
  </si>
  <si>
    <t>Impacto</t>
  </si>
  <si>
    <t>Valoración del Riesgo</t>
  </si>
  <si>
    <t>Categoría</t>
  </si>
  <si>
    <t>¿A quien se le asigna?</t>
  </si>
  <si>
    <t xml:space="preserve">Tratamiento /Controles a ser Implementados </t>
  </si>
  <si>
    <t xml:space="preserve">Valoración del Riesgo </t>
  </si>
  <si>
    <t>Categoria</t>
  </si>
  <si>
    <t>¿Afecta la ejecución del contrato?</t>
  </si>
  <si>
    <t>Persona responsable por implementar el tratamiento</t>
  </si>
  <si>
    <t xml:space="preserve">Fecha estimada en que se inicia el tratamiento </t>
  </si>
  <si>
    <t>¿Cómo se realiza el monitoreo?</t>
  </si>
  <si>
    <t xml:space="preserve">Monitoreo y Revisión </t>
  </si>
  <si>
    <t>Impacto después del tratamiento</t>
  </si>
  <si>
    <t>Periodicidad ¿ Cuando?</t>
  </si>
  <si>
    <t>General</t>
  </si>
  <si>
    <t>Interno</t>
  </si>
  <si>
    <t>Externo</t>
  </si>
  <si>
    <t>Selección</t>
  </si>
  <si>
    <t>Ejecución</t>
  </si>
  <si>
    <t xml:space="preserve">Riesgos operacionales </t>
  </si>
  <si>
    <r>
      <rPr>
        <b/>
        <sz val="11"/>
        <rFont val="Calibri"/>
        <family val="2"/>
      </rPr>
      <t xml:space="preserve">Raro </t>
    </r>
    <r>
      <rPr>
        <sz val="11"/>
        <rFont val="Calibri"/>
        <family val="2"/>
      </rPr>
      <t>(Puede ocurrir exepcionalmente)</t>
    </r>
  </si>
  <si>
    <r>
      <rPr>
        <b/>
        <sz val="11"/>
        <rFont val="Calibri"/>
        <family val="2"/>
      </rPr>
      <t>Improbable</t>
    </r>
    <r>
      <rPr>
        <sz val="11"/>
        <rFont val="Calibri"/>
        <family val="2"/>
      </rPr>
      <t xml:space="preserve"> (Puede ocurrir ocasionalmente)</t>
    </r>
  </si>
  <si>
    <r>
      <rPr>
        <b/>
        <sz val="11"/>
        <color indexed="8"/>
        <rFont val="Calibri"/>
        <family val="2"/>
      </rPr>
      <t>Posible</t>
    </r>
    <r>
      <rPr>
        <sz val="11"/>
        <color theme="1"/>
        <rFont val="Calibri"/>
        <family val="2"/>
        <scheme val="minor"/>
      </rPr>
      <t xml:space="preserve"> (Puede Ocurrir en cualquier momento futuro)</t>
    </r>
  </si>
  <si>
    <r>
      <rPr>
        <b/>
        <sz val="11"/>
        <color indexed="8"/>
        <rFont val="Calibri"/>
        <family val="2"/>
      </rPr>
      <t>Probable</t>
    </r>
    <r>
      <rPr>
        <sz val="11"/>
        <color theme="1"/>
        <rFont val="Calibri"/>
        <family val="2"/>
        <scheme val="minor"/>
      </rPr>
      <t xml:space="preserve"> (Probablemente va a ocurrir</t>
    </r>
  </si>
  <si>
    <r>
      <rPr>
        <b/>
        <sz val="11"/>
        <color indexed="8"/>
        <rFont val="Calibri"/>
        <family val="2"/>
      </rPr>
      <t>Casi cierto</t>
    </r>
    <r>
      <rPr>
        <sz val="11"/>
        <color theme="1"/>
        <rFont val="Calibri"/>
        <family val="2"/>
        <scheme val="minor"/>
      </rPr>
      <t xml:space="preserve"> (Ocurre en la mayoría de circustancias)</t>
    </r>
  </si>
  <si>
    <t xml:space="preserve">Categoria </t>
  </si>
  <si>
    <t xml:space="preserve">Valoración </t>
  </si>
  <si>
    <t xml:space="preserve">TABLA 2 PROBABILIDAD DEL RIESGO </t>
  </si>
  <si>
    <t>Calificación Cualitativa</t>
  </si>
  <si>
    <t xml:space="preserve">Calificación Monetaria </t>
  </si>
  <si>
    <t xml:space="preserve">Insignificante </t>
  </si>
  <si>
    <t xml:space="preserve">Menor </t>
  </si>
  <si>
    <t>Moderado</t>
  </si>
  <si>
    <t>Mayor</t>
  </si>
  <si>
    <t>Dificulta la Ejecución del Contrato de manera baja, Aplicando medidas mínimas se puede lograr el objeto contractual</t>
  </si>
  <si>
    <t>Los sobrecostos no representan más del cinco por ciento (5%) del valor del contrato</t>
  </si>
  <si>
    <t>Los Sobrecostos no representan más del uno por ciento (1%) del valor del contrato</t>
  </si>
  <si>
    <t xml:space="preserve">Afecta la ejecución del contrato sin alterar el beneficio para las partes </t>
  </si>
  <si>
    <t>Genera un impacto sobre el valor del contrato entre el cinco porciento (5%) y el quince por ciento (15%)</t>
  </si>
  <si>
    <t>Incrementa el valor del contrato entre el quince (15%) y el treinta por ciento (30%)</t>
  </si>
  <si>
    <t>Impacto sobre le valor del contrato en más del treinta por ciento (30%)</t>
  </si>
  <si>
    <t>Obstruye la ejecución del contrato de manera intranscendente</t>
  </si>
  <si>
    <t>Obstruye la ejecución del contrato sustancialmente pero aun así permite la consecución del objeto contractual</t>
  </si>
  <si>
    <t xml:space="preserve">Perturba la ejecución del contrato de manera grave imposibilitando la consecución del objeto contractual </t>
  </si>
  <si>
    <t xml:space="preserve">valoración </t>
  </si>
  <si>
    <t>Catastrófico</t>
  </si>
  <si>
    <t xml:space="preserve">TABLA 3 IMPACTO DEL RIESGO </t>
  </si>
  <si>
    <t xml:space="preserve">TABLA 4 VALORACION DEL RIESGO </t>
  </si>
  <si>
    <t>8,9 y 10</t>
  </si>
  <si>
    <t>Riesgo extremo</t>
  </si>
  <si>
    <t>6 y 7</t>
  </si>
  <si>
    <t>Riesgo alto</t>
  </si>
  <si>
    <t>Riesgo medio</t>
  </si>
  <si>
    <t>2,3 y 4</t>
  </si>
  <si>
    <t>Riesgo Bajo</t>
  </si>
  <si>
    <t>TABLA 5 CATEGORIA DEL RIESGO</t>
  </si>
  <si>
    <t xml:space="preserve">Tratamiento de los Riesgos </t>
  </si>
  <si>
    <t>Actividad</t>
  </si>
  <si>
    <t xml:space="preserve">Evitar el riesgo </t>
  </si>
  <si>
    <t xml:space="preserve">La entidad decide no proceder con la actividad que causa el riesgo o buscar alternativas para obtener el beneficio del proceso de contratación </t>
  </si>
  <si>
    <t xml:space="preserve">Transferir el riesgo </t>
  </si>
  <si>
    <t>Aceptar el Riesgo</t>
  </si>
  <si>
    <t>Reducir la Probabilidad</t>
  </si>
  <si>
    <t xml:space="preserve">Reducir las Consecuencias </t>
  </si>
  <si>
    <t xml:space="preserve">Reducir la probabilidad de ocurrencia del evento, 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(V) hacer pruebas e inspecciones de los bienes; (VI) establecer sistemas de acreditación profesional; (VII) Incluir declaraciones y garantías del contratista; (VIII) administrar la relación entre proveedores y compradores </t>
  </si>
  <si>
    <t>Reducir las consecuencias o el impacto del riesgo a través de planes de contingencia, en los términos y condiciones del contrato, inspecciones y revisiones para revisar el cumplimiento del contrato y programas de apremio para lograr el cumplimiento del contrato</t>
  </si>
  <si>
    <r>
      <rPr>
        <b/>
        <sz val="11"/>
        <color indexed="8"/>
        <rFont val="Calibri"/>
        <family val="2"/>
      </rPr>
      <t>Probable</t>
    </r>
    <r>
      <rPr>
        <sz val="11"/>
        <color theme="1"/>
        <rFont val="Calibri"/>
        <family val="2"/>
        <scheme val="minor"/>
      </rPr>
      <t xml:space="preserve"> (Probablemente va a ocurrir)</t>
    </r>
  </si>
  <si>
    <t xml:space="preserve">Fecha estimada en que se completa el tratamiento </t>
  </si>
  <si>
    <t>1 en 1000</t>
  </si>
  <si>
    <t>1 en 500</t>
  </si>
  <si>
    <t>1 en 100</t>
  </si>
  <si>
    <t>1 en 250</t>
  </si>
  <si>
    <t xml:space="preserve"> Casi 1</t>
  </si>
  <si>
    <t>Valor del contrato</t>
  </si>
  <si>
    <t>VALORACION DEL RIESGO EN TERMINOS ECONOMICOS DE ACUERDO AL VALOR DEL CONTRATO</t>
  </si>
  <si>
    <t>La SDM hace responsable a otra entidad quien asume las consecuencias de la materialización del riesgo, típicamente se transfiere el riesgo a través de las garantías previstas en el proceso de contratación o en las condiciones del contrato estableciendo con claridad quien es el responsable.</t>
  </si>
  <si>
    <t>La SDM acepta el riesgo porque el riesgo no puede ser evitado ni ser transferido o el costo de evitarlo o transferirlo es muy alto. En este caso se recomiendan medidas para reducir el riesgo o mitigar su impacto, así como el monitoreo</t>
  </si>
  <si>
    <t>Operacional</t>
  </si>
  <si>
    <t>SI</t>
  </si>
  <si>
    <t>Contratación</t>
  </si>
  <si>
    <t>Legalización contrato</t>
  </si>
  <si>
    <t>Firma acta de inicio</t>
  </si>
  <si>
    <t>Ejecución del Contrato</t>
  </si>
  <si>
    <t>Financiero</t>
  </si>
  <si>
    <t>Social</t>
  </si>
  <si>
    <t>En la ocurrencia del hecho</t>
  </si>
  <si>
    <t>mensual</t>
  </si>
  <si>
    <t>Semanal</t>
  </si>
  <si>
    <t>En la ocurrencia del evento</t>
  </si>
  <si>
    <t>Retraso en el inicio de la ejecución del contrato.
Generación de incumplimiento.</t>
  </si>
  <si>
    <t>si</t>
  </si>
  <si>
    <t xml:space="preserve">Permanentemente durante la ejecucion del contrato </t>
  </si>
  <si>
    <t>Regulatorio</t>
  </si>
  <si>
    <t>Especifico</t>
  </si>
  <si>
    <t>Ambiental</t>
  </si>
  <si>
    <t>Contratista 100%</t>
  </si>
  <si>
    <t>Contratista</t>
  </si>
  <si>
    <t>Afectación de las condiciones normales del contrato.</t>
  </si>
  <si>
    <t>Riesgo de corrupción o colusión, en el cual dos o más oferentes realizan acuerdos de manera fraudulenta con el fin de lograr que el proceso se adjudique a un proponente en particular.</t>
  </si>
  <si>
    <t>El precio ofertado no está sujeto a reajustes y el Proveedor debe crear sus propios mecanismos de cobertura. El contratista podrá hacer uso de coberturas naturales, y/o implementar instrumentos Bancarios como contratar coberturas cambiarias.</t>
  </si>
  <si>
    <t>Debe ser permanente durante la fase pre contractual , y contractual.</t>
  </si>
  <si>
    <t>Desde la suscripción del contrato</t>
  </si>
  <si>
    <t>A partir de la suscripción del contrato.</t>
  </si>
  <si>
    <t>Seguimiento al perfeccionamiento y legalizacion del contrato.</t>
  </si>
  <si>
    <t>Demora en la presentación de garantías exigidas, para la legalizacion del contrato</t>
  </si>
  <si>
    <t>Según documento base y minuta de contrato.</t>
  </si>
  <si>
    <t>solicitud de liquidación judicial.
Perdida de competencia para liquidar en sede administrativa.</t>
  </si>
  <si>
    <t>Alteraciones y cambios en el Tipo de cambio, Tasa de interés, Curva de Inflación, variaciones en el comercio, medidas y trámites de Importaciones y exportaciones, Oferta o demanda de materias o servicios necesarios para el proyecto o requeridos para la ejecución del contrato, disponibilidad y costo de mano de obra.</t>
  </si>
  <si>
    <t>Acta de Inicio</t>
  </si>
  <si>
    <t>Acta de Terminación</t>
  </si>
  <si>
    <t>Durante la ejecución del proyecto</t>
  </si>
  <si>
    <t>Adjudicación viciada por error. Investigaciones disciplinarias y fiscales.</t>
  </si>
  <si>
    <t>En la etapa de contratación los comités evaluadores deben permanecer alerta identificando señales que pueden indicar una colusión y se debe advertir a la Entidad. Si se evidencia una presunta colusión se dará Inicio de acciones y/o denuncias ante autoridades competentes. En la etapa de ejecución también se podrá identificar dicho hecho.</t>
  </si>
  <si>
    <t>Se deben identificar señales de alerta en lel proceso de contratación, con la documentación presentada por los oferentes, o en cualquier momento del proceso de contratación y/o ejecución.</t>
  </si>
  <si>
    <t xml:space="preserve">Durante el proceso de contratación y en el proceso de ejecución del contrato. </t>
  </si>
  <si>
    <t xml:space="preserve">Selección </t>
  </si>
  <si>
    <t>Económico</t>
  </si>
  <si>
    <t xml:space="preserve">Presentación de ofertas artificialmente bajas </t>
  </si>
  <si>
    <t xml:space="preserve">En la etapa de selección, solicitar explicación de la oferta en los términos de la guía de precios artificialmente bajos de Colombia compra eficiente. En la etapa de ejecución, la Entidad no se hará responsable de las reclamaciones económicas del contratista debido a la presentación de su oferta inadecuada o errada. </t>
  </si>
  <si>
    <t>Si</t>
  </si>
  <si>
    <t>Etapa de evaluación del proceso</t>
  </si>
  <si>
    <t>Cumplimiento de los términos contractuales</t>
  </si>
  <si>
    <t>Durante la evaluación del proceso y cuando se presenten reclamaciones por parte del contratista.</t>
  </si>
  <si>
    <t xml:space="preserve">Deficiencias en la elaboración de la propuesta por parte del oferente (futuro contratista de obra) a la Entidad durante el proceso de selección. </t>
  </si>
  <si>
    <t>Incumplimiento del contratista con el objeto contractual; además, posibles reclamaciones futuras del contratista por desequilibrio económico del contrato.</t>
  </si>
  <si>
    <t xml:space="preserve">El oferente debe estructurar la oferta de conformidad al estado y a las condiciones del mercado, a las especificaciones técnicas del proyecto, estudios, diseños y condiciones de ejecución de la obra, de acuerdo a su capacidad técnica, económica y jurídica; debe contar con un equipo profesional idoneo, competente y con la experiencia suficiente para elaborar la propuesta.  </t>
  </si>
  <si>
    <t>Durante el proceso de selección</t>
  </si>
  <si>
    <t>Cuando se presenten reclamaciones a la Entidad.</t>
  </si>
  <si>
    <t xml:space="preserve">Establecer plazos en las bases del proceso, para cumplir los requisitos de legalizacion para el inicio de la ejecución del contrato.
Requerir continuamente al adjudicatario durante la etapa precontractual que allegue las polizas.                 Si se presentaré incumplimiento la Entidad iniciará los debidos procesos.  </t>
  </si>
  <si>
    <t xml:space="preserve">No cumplimiento de los requisitos establecidos para la suscripción del acta de inicio del contrato. </t>
  </si>
  <si>
    <t>Para la suscripción del acta de inicio</t>
  </si>
  <si>
    <t>A la terminación de la ejecución del contrato</t>
  </si>
  <si>
    <t>Al inicio de la ejecución del contrato</t>
  </si>
  <si>
    <t>Mensual</t>
  </si>
  <si>
    <t>Retraso en la ejecución de las actividades obras programadas.</t>
  </si>
  <si>
    <t xml:space="preserve">Cambios o ajustes en materia legal, que afecten las condiciones del contrato, o que  afecten el equilibrio economico del mismo. 
Se aclara en este riesgo no se incluye los cambios en normativa tributaria. </t>
  </si>
  <si>
    <t xml:space="preserve"> Estudio constante y actualización sobre cambios en material legal que pudieran afectar las condiciones del contrato y modificaciones contractuales a que hayan lugar.</t>
  </si>
  <si>
    <t>Incumplimiento de las condiciones exigidas en el contrato.</t>
  </si>
  <si>
    <t xml:space="preserve">Eventos naturales previsibles en los cuales no hay intervención humana
que puedan tener impacto en la ejecución del contrato
</t>
  </si>
  <si>
    <t>Suspensión del contrato o incumplimiento de las obligaciones contractuales del contratista.</t>
  </si>
  <si>
    <t xml:space="preserve"> Acta de Terminación</t>
  </si>
  <si>
    <t xml:space="preserve">Cambio de políticas gubernamentales, por modificaciones en la situación política, sistema de gobierno y condiciones sociales, que sean probables o previsibles.
</t>
  </si>
  <si>
    <t xml:space="preserve">Afectación en el desarrollo de las actividades propias del proyecto, afectando el logro del objeto y plazo contractual.
</t>
  </si>
  <si>
    <t xml:space="preserve">Seguimiento permanente a los cambios normativos emitidos por las entidades gubernamentales.  En caso de que ocurran cambios, se deberán adoptar las medidas contractuales necesarias para ajustar la ejecución del contrato a la situación y los hechos que generaron la necesidad de modificación de las condiciones inicialmente pactadas.
</t>
  </si>
  <si>
    <t xml:space="preserve">Seguimiento a los cambios normativos emitidos por las Entidades Gubernamentales durante la ejecución del contrato y emisión de alertas tempranas a la Entidad con el fin de tomar acciones.
</t>
  </si>
  <si>
    <t>Finalizacion del Contrato</t>
  </si>
  <si>
    <t xml:space="preserve">Incumplimiento del contratista en la entrega del objeto contractual </t>
  </si>
  <si>
    <t xml:space="preserve">El Contratista debe al momento de presentar su oferta tener en cuenta todos los impuestos, tasas, estampillas y contribuciones que regirán la contratación. Los precios de la contratación se entienden fijos y firmes, los cuales no serán objeto de posteriores reajustes. </t>
  </si>
  <si>
    <t>Incumplimiento de obligaciones contractuales establecidas en el contrato, reclamaciones economicas posteriores.</t>
  </si>
  <si>
    <t xml:space="preserve">El oferente deberá tener en cuenta a la hora de presentar su oferta, todas y cada unos de los gastos debidos a impuestos, tasas, estampillas y contribuciones. No se aceptan reclamaciones posteriores por el desconocimiento del contratista. </t>
  </si>
  <si>
    <t>Inicio del proceso de selección</t>
  </si>
  <si>
    <t>Adjudicación del contrato</t>
  </si>
  <si>
    <t xml:space="preserve">El oferente presentará un documento donde conoce y acepta los descuentos de ley, estampillas, impuestos, tasas. </t>
  </si>
  <si>
    <t xml:space="preserve">Durante el proceso de selección </t>
  </si>
  <si>
    <t>Tecnológico</t>
  </si>
  <si>
    <t xml:space="preserve">Afectaciones por errores, insuficiencia o eventos con origen en, o derivados de subcontratos adelantados por el contratista. Actos  o  eventos  en proveedores,  filiales,  subordinadas,  y  otros  contratistas  o  subcontratistas  relacionados  o vinculados con el contratista. 
</t>
  </si>
  <si>
    <t xml:space="preserve">Mayores tiempos de ejecución; Incumplimiento del contratista en la entrega del objeto contractual en el tiempo; afectación en el suministro de materiales, herramientas y/o equipos debido a paros, huelgas, etc. </t>
  </si>
  <si>
    <t xml:space="preserve">El contratista debe establecer  términos  y  condiciones  de  idoneidad  de  proveedores.  Establecer  acuerdos  de precios  y  cantidades  de  suministro.  Establecer  clausulas  penales  y  requerir  garantías  a  proveedores. El  contratista  deberá  establecer  la  supervisión  y  los  controles 
necesarios para gestionar la idoneidad de las actuaciones de sus contratistas y subcontratistas, 
proveedores y demás relacionados vinculados con el contrato.
</t>
  </si>
  <si>
    <t xml:space="preserve">Cambio en la regulación, normatividad, decretos, etc que modifiquen los diseños y/o la construcción y/o la ejecución. Requerimiento de licencias o permisos adicionales. </t>
  </si>
  <si>
    <t>Cambios relevantes en el proyecto afectando la ejecución en tiempo y presupuesto</t>
  </si>
  <si>
    <t xml:space="preserve">Dificultades, Huelgas, disturbios, paros de trabajadores o transporte por situaciones de orden público externas a la obra, actos de terrorismo, actos de delincuencia común y/o similares.  </t>
  </si>
  <si>
    <t>Afectación de las condiciones normales del contrato, incumplimiento del contratista en el objeto del contrato.</t>
  </si>
  <si>
    <t xml:space="preserve"> Estudio constante y actualización sobre cambios en material tributaria que pudieran afectar las condiciones del contrato y modificaciones contractuales a que hayan lugar.</t>
  </si>
  <si>
    <t>Cambios en la legislación o normatividas tributaria, cambios en los impuestos que afecten las condiciones del contrato, o el equilibrio economico del mismo.</t>
  </si>
  <si>
    <t>El contratista debe de asegurar las condiciones optimas de sus empleados, garantizando el cumplimiento de los pagos de los salarios a sus empleados y preeviendo el aumento del salario mínimo SMMLV, debido a que este es de carácter Anual.</t>
  </si>
  <si>
    <t>Extremo</t>
  </si>
  <si>
    <t>Bajo</t>
  </si>
  <si>
    <t>Afectación en la correcta ejecución de la  Construcción;  incumplimiento del contratista en la entrega del objeto contractual en el tiempo; reclamaciones del contratista por mayores costos de ejecución de la obra debido a mayores cantidades de obra e ítems no previstos durante el desarrollo de las obras</t>
  </si>
  <si>
    <t xml:space="preserve">Estimación errada de costos en la fase de consultoria, por errores y/u omisiones, de acuerdo a las especificaciones técnicas solicitadas por la Entidad y a la normatividad técnica vigente. </t>
  </si>
  <si>
    <t>Afectación en la correcta ejecución de la Construcción;  incumplimiento del contratista en la entrega del objeto contractual en el tiempo; reclamaciones del contratista por mayores costos de ejecución de la obra debido a mayores cantidades de obra e ítems no previstos durante el desarrollo de la obra</t>
  </si>
  <si>
    <t xml:space="preserve"> En la etapa de ejecución posible incumplimiento del objeto contractual por parte del contratista debido a  desequilibrio económico.</t>
  </si>
  <si>
    <t xml:space="preserve">Por parte del contratista aplicación inmediata de planes de contingencia, que garanticen la normal ejecución del contrato, para evitar el entorpecimiento de los procedimientos de la Entidad. </t>
  </si>
  <si>
    <t>Contratista  100%</t>
  </si>
  <si>
    <t xml:space="preserve">Contratista  100% </t>
  </si>
  <si>
    <t>Reincidencia de demoras por parte del contratista en las entregas de productos no conformes y/o informes requeridos por la supervisión</t>
  </si>
  <si>
    <t xml:space="preserve">Estudios, diseños y entregables insuficientes, defectuosos y/o incompletos por error y/u omisión de acuerdo al alcance, a las especificaciones técnicas solicitadas por la Entidad y a la normatividad técnica vigente. </t>
  </si>
  <si>
    <t xml:space="preserve">Por parte del contratista  contar con el personal idóneo, competente y con la experiencia requerida en los pliegos de condiciones en la etapa deconsultoria. El consultor tiene la obligación de responder por rediseños, estudios adicionales, etc,, que se requieran en la etapa de ejecución de la obra. </t>
  </si>
  <si>
    <t>Iliquidez del contratista para  cumplir las obligaciones del contrato.</t>
  </si>
  <si>
    <t>Suspensión de la ejecución del contrato. Incumplimiento del Objeto contractual del contratista de consultoría.</t>
  </si>
  <si>
    <t xml:space="preserve">Control y seguimiento de la supervisión y emisión de alertas oportunas a la Entidad. </t>
  </si>
  <si>
    <t>Mayores tiempos de ejecución; Incumplimiento del contratista en el objeto contractual; afectación en el desarrollo del contrato</t>
  </si>
  <si>
    <t xml:space="preserve">Por parte del contratista, cumplir con las condiciones optimas de salarios, prestaciones, seguridad social, seguros, etc. y garantizar la solución inmediata de las causas de la parálisis de actividades.                                                           Seguimiento de la supervisión al pago de las obligaciones salariales del contratista y alerta temprana y oportuna a la Entidad para que en caso de incumplimiento se inicien los debidos procesos.                                          </t>
  </si>
  <si>
    <t xml:space="preserve">Elaboración e implementación de planes de contingencia, por parte del contratista y seguimiento por parte de la supervisión. La supervisión debe realizar actualización y monitoreo  respecto a las condiciones y alteraciones de orden público de la zona, con el fin de evitar riesgos y posibles suspensiones o parálisis del contrato. Además información constante a la Entidad de problemas de orden público, amenazas, etc. Solicitar el acompañamiento de la fuerza pública en los casos que resulte necesario. 
</t>
  </si>
  <si>
    <t xml:space="preserve">Incumplimiento del  contratista en el personal (formación y experiencia) y en la dedicación para la ejecución del conrato de consultoría.  </t>
  </si>
  <si>
    <t xml:space="preserve">Deficiencia en la ejecución del proyecto, incumplimiento del contrato, deficiencias en la calidad del proyecto. </t>
  </si>
  <si>
    <t xml:space="preserve">El supervisor debe exigir  el estricto cumplimiento de las requisitos para el personal profesional del contrato establecido  en el pliego de condiciones y velar por la utilización del personal aprobado, mínimo en la dedicación prevista en el mismo.  </t>
  </si>
  <si>
    <t xml:space="preserve">Control y vigilancia permanente del supervisor al contrato a fin de garantizar que el contratista cumple con sus obligaciones contractuales. </t>
  </si>
  <si>
    <t>Incumplimiento del  contratista en el pago o pago tardío al personal de obra debido al aumento del salario mínimo SMMLV.</t>
  </si>
  <si>
    <t>Renuncia de personal idóneo del contratista durante la ejecución del contrato</t>
  </si>
  <si>
    <t>El contratista debe segurar las condiciones optimas para sus empleados, cumpliendo con la legislación nacional aplicable, realizar el cambio del personal necesario, lo antes posible y tal como se exige en el contrato y en los documentos que hacen parte del proceso.En caso de incumplimiento, se debe solicitar por parte de la supervisión el inicio del debido proceso por incumplimiento.</t>
  </si>
  <si>
    <t xml:space="preserve">La supervisión deberá Monitorear los plazos de entrega estipulados en el contrato, así como elaborar y gestionar el estudio de conveniencia para aumentar el tiempo de ejecución del contrato, acuerdos de planes de contingencia, para cumplir el objeto contractual.                                                                    
 </t>
  </si>
  <si>
    <t xml:space="preserve">Incumplimiento en el plazo contractual o retardos injustificados debido a causas imputables al contratista.
</t>
  </si>
  <si>
    <t>Retrasos en la liquidación del contrato por no existir mutuo acuerdo entre las partes.</t>
  </si>
  <si>
    <t xml:space="preserve">Terminado el plazo de ejecución del contrato, y recibido a satisfacion de la supervisión. </t>
  </si>
  <si>
    <t>una vez terminado el plazo de ejecución del contrato y hasta la liquidación del mismo.</t>
  </si>
  <si>
    <t>Errores u omisiones en los que pueda incurrir el contratista de consultoría en la ejecución de los diseños que deriven en falencias ocultas, problemas de calidad, afectación en la ejecución de la obra, tanto en las actividades verificables como aquellas que no sean verificables directamente.</t>
  </si>
  <si>
    <t>Afectación negativa en la etapa de ejecución de la obra.</t>
  </si>
  <si>
    <t xml:space="preserve">El contratista deberá cumplir con las especificaciones técnicas estipuladas en el contrato y con la normatividad vigente. La supervisión se encargará de realizar el control, seguimiento y  verificación de cumplimiento de las especificaciones técnicas y los entregables requeridos. El contratista deberá asumir los costos de reprocesos o repetición de actividades que sean originados por los eventos descritos en este factor de riesgo. Si el contratista de obra no cumple con las especificaciones técnicas ni la calidad de la consultoría, la supervisión deberá solicitar a la Entidad los inicios de los debidos procesos.
</t>
  </si>
  <si>
    <t>El contratista y la supervisión deben realizar el Seguimiento en materia regulatoria durante la ejecución del contrato y emisión de alertas tempranas a la Entidad con el fin de tomar acciones.</t>
  </si>
  <si>
    <t xml:space="preserve">Afectación del contrato debido a ausencia, huelgas, paros, etc, del personal, debido al no pago o al pago inoportuno de salarios, prestaciones sociales, indemnizaciones, bonificaciones, entre otros. Se consideran también las costumbres y usos culturales, religiosos y creencias que lleven a 
todas las personas que se afectan, benefician, o influyen en la operación del proyecto </t>
  </si>
  <si>
    <t>No cumplimiento de la oferta ecónomica, por   adición por ensayos de laboratorio u actividades no presentadas inicialmente, solicitadas sin justificación técnicas</t>
  </si>
  <si>
    <t>Oferente100%</t>
  </si>
  <si>
    <t>Afecta el cumplimiento de las obligaciones contractuales, Puede generar  reprogramaciones plan de trabajo,  sanciones y prórrogas.</t>
  </si>
  <si>
    <t xml:space="preserve">La Interventoria o supervisión informará oportunamente a la Entidad  sobre el estado del pago de obligaciones salariales y alertará sobre incumplimientos.. </t>
  </si>
  <si>
    <t xml:space="preserve">La Interventoría o supervisión debe solicitar mes a mes al contratista copia de las planillas de pagos de parafiscales del personal que labora en el contrato. </t>
  </si>
  <si>
    <t xml:space="preserve">La Interventoría o supervisión realiza el seguimiento oportuno a las condiciones que cambien el desarrollo del proyecto, se informará al ordenador del gasto o a la Entidad con el fin de iniciar las respectivas modificaciones contractuales. </t>
  </si>
  <si>
    <t xml:space="preserve">
La Interventoría o supervisión realizará seguimiento al plan de contingencia e informará oportunamente a la Entidad incumplimientos a los mismos. </t>
  </si>
  <si>
    <t>Control y Seguimiento del desarrollo de la consultoria por parte de la supervisión o interventoría y aviso oportuno a la Entidad para tomar acciones.</t>
  </si>
  <si>
    <t>Control y Seguimiento de la fase de consultoria  por parte de la supervisión o interventoria y aviso oportuno a la Entidad para tomar acciones.</t>
  </si>
  <si>
    <t xml:space="preserve">La Interventoría o supervisión del contrato debe informar oportunamente  cualquier cambio que pueda afectar el contrato y se tomen las acciones pertinentes. </t>
  </si>
  <si>
    <t>La Interventoría o Isupervisión presentará mensualmente en su informe las alertas a la Entidad del incumplimiento del plazo contractual por parte del contratista. Emisión de alertas oportunas a la Entidad para el Inicio de debidos procesos debidos a incumplimientos.</t>
  </si>
  <si>
    <t xml:space="preserve">
Informar a la Dirección de contratos para establecer el curso de acción para la liquidación del contrato.. </t>
  </si>
  <si>
    <t xml:space="preserve">La Interventoría o Supervisor del contrato verificará el cumplimiento de las obligaciones del contratista e informará oportunamente al ordenador del gasto sobre novedades e incumplimientos con el fin de tomar los respectivos correctivos. </t>
  </si>
  <si>
    <t>La Interventoría o supervisión debe realizar el monitoreo y control de la ejecución de las actividades y emisión de alertas tempranas a la Entidad.</t>
  </si>
  <si>
    <t>Verificación, revisión y seguimiento por parte de  la supervisión al contrato, que garantice la correcta ejecución del contrato y emisión alertas oportunas a la Entidad. En caso de cualquier incumplimiento del Contratista, la supervisión deberá informar a SHTpara que se inicien los debidos procesos.</t>
  </si>
  <si>
    <t>Contratista  50% e SHT50%</t>
  </si>
  <si>
    <t>Contratista 50% e SHT50%</t>
  </si>
  <si>
    <t>Contratista  50%/ SHT50%</t>
  </si>
  <si>
    <t>Contratista 50%/ SHT50%</t>
  </si>
  <si>
    <t>El contratista asumirá todos los gastos adicionales que demanda su contrato en dichas condiciones.                                                                                     El contratista deberá implementar un plan de contingencia para cumplir con el plazo contractual. La supervisión debe realizar seguimiento  al contrato sobre el cumplimiento del plan de contingencia e informará a SHTpara que se inicien los debidos procesos por incumplimiento si es que hubiere.</t>
  </si>
  <si>
    <t>SHTy la supervisión deben realizar el Seguimiento en materia regulatoria durante la ejecución del contrato y emisión de alertas tempranas a la Entidad con el fin de tomar acciones.</t>
  </si>
  <si>
    <t>SHT</t>
  </si>
  <si>
    <t>Contratista/ SHT</t>
  </si>
  <si>
    <t>Contratista / SHT</t>
  </si>
  <si>
    <t xml:space="preserve">Interventoria </t>
  </si>
  <si>
    <t>Contratista / Interventoria</t>
  </si>
  <si>
    <t xml:space="preserve"> Interventoría </t>
  </si>
  <si>
    <t xml:space="preserve">Contratista /  Interventoría </t>
  </si>
  <si>
    <t>Contratista /  Interventoría</t>
  </si>
  <si>
    <t>Contratista / Interventoría</t>
  </si>
  <si>
    <t xml:space="preserve">Contratista </t>
  </si>
  <si>
    <t xml:space="preserve">Contratista / Interventoria </t>
  </si>
  <si>
    <t xml:space="preserve">Contratista/ Interventoria </t>
  </si>
  <si>
    <t>proyecto No. 1 denominado “Actualización Red de Media y Baja Tensión Blindobarras - Planta Mecanizados (consultoría, Obra e Interventoría)”. Mediante el Contrato entre la SHT Y SOCIEDAD HOTELERA TEQUENDAMA S.A.</t>
  </si>
  <si>
    <t xml:space="preserve">Si se llegaren a presentar reclamaciones por desequilibrio económico la SHT revisará la propuesta presentada por el contratista para revisar condiciones de la misma y así realizar las respectivas recomendaciones a la Entidad. </t>
  </si>
  <si>
    <t xml:space="preserve">La SHT realizará el seguimiento al cronograma de ejecución, según los plazos establecidos en las bases del proceso. Exigencia de la Interventoría al contratista de Obra para que cumpla los requerimientos establecidos en la documentación del proceso. </t>
  </si>
  <si>
    <t xml:space="preserve">La SHT deberá realizar seguimiento segun las bases del proceso, para el cumplimiento con los hitos requeridos para la suscripción del acta de inicio </t>
  </si>
  <si>
    <t>La SHT debe realizar el seguimiento y la verificación al cumplimiento de las obligaciones contractuales y alertas tempranas  y oportunas al ordenador del gasto.</t>
  </si>
  <si>
    <t xml:space="preserve">El consultor tiene la obligación de responder por rediseños, estudios adicionales, etc,, que se requieran en la etapa de ejecución de la obra. La SHT podrá realizar las reclamaciones que crea correspondientes debido a mayores costos por mayores cantidades de obra o ítems no previstos en la ejecución de la obra. </t>
  </si>
  <si>
    <t xml:space="preserve">
La SHT deberá agotar por escrito la liquidación bilateral, en caso de no poder llegar a un acuerdo con el contratista se iniciarán los tramites administrativos para el tramite liquidación judicial.</t>
  </si>
  <si>
    <t>Contratista de Obra 100%</t>
  </si>
  <si>
    <t>Interventoría</t>
  </si>
  <si>
    <t>Parálisis o disminución del ritmo esperado de trabajo, mayores tiempos de ejecución; incumplimiento del contratista en el objeto contractual, mayores costos del contrato.</t>
  </si>
  <si>
    <t xml:space="preserve">El contratista debe prever esta posible situación, y deberán adecuarse a las medidas,  y presentar reprogramaciones, si fuere necesario. En caso de requerirse, el contratista e Sociedad Hotelera Tequendama.evaluará la pertinencia de pactar eventuales modificaciones o suspensiones del contrato.
" Lo anterior, de conformidad con el principio de buena fe contractual". </t>
  </si>
  <si>
    <t>Contratista/ Interventoría</t>
  </si>
  <si>
    <t xml:space="preserve">La Interventoría debe realizar el seguimiento y la verificación de lo informado por lel contratista de obra, e informar oportunamente a la Entidad con el fin de iniciar las respectivas modificaciones contractuales. </t>
  </si>
  <si>
    <t>En los informes de actividades mensuales.
Revisando al detalle protocolos de bioseguridad y su cumplimiento.</t>
  </si>
  <si>
    <t xml:space="preserve">
Atraso en la ejecución de las obras.
Reprogramación del cronograma de obra.</t>
  </si>
  <si>
    <t>Proveer y realizar planes de contingencia para minimizar los retrasos del cronograma de actividades.</t>
  </si>
  <si>
    <t xml:space="preserve">Contratista de obra </t>
  </si>
  <si>
    <t xml:space="preserve">Acompañamiento en el momento del evento, incluirlo en la bitácora de obra.                                                                                                                                                                                                                                                                                                                                                                                               La interventoría deberá realizar la revisión y seguimiento al nuevo cronograma de actividades e informar a la Entidad sobre el cumplimiento de los mismos. </t>
  </si>
  <si>
    <t>Suspensión de la ejecución de la obra. Incumplimiento del Objeto contractual del contratista de Obra</t>
  </si>
  <si>
    <t>Verificación, revisión y seguimiento por parte de  la interventoría al contrato de obra, que garantice la correcta ejecución del contrato y emisión alertas oportunas a la Entidad. En caso de cualquier incumplimiento del Contratista de obra, la Interventoría deberá informar a Sociedad Hotelera Tequendama.para que se inicien los debidos procesos.</t>
  </si>
  <si>
    <t xml:space="preserve">Control y seguimiento de la Interventoría y emisión de alertas oportunas a la Entidad. </t>
  </si>
  <si>
    <t xml:space="preserve">
Interrupción de las operaciones,  problemas de calidad del producto contratado, y eventual desperdicio de materiales.</t>
  </si>
  <si>
    <t xml:space="preserve">Por parte del contratista de obra, realizar mantenimiento periódico a la maquinaria y/o equipos que se utilicen en la ejecución del contrato.  Efectuar el cambio inmediato de los equipos que presenten fallas. </t>
  </si>
  <si>
    <t>Interventoría: Asegurar las condiciones optimas para sus empleados, cumpliendo con la legislación nacional aplicable, realizar el cambio del personal necesario, lo antes posible y tal como se exige en el contrato y en los documentos que hacen parte del proceso.En caso de incumplimiento, se debe solicitar por parte de la interventoría el inicio del debido proceso por incumplimiento.</t>
  </si>
  <si>
    <t xml:space="preserve"> Interventoría</t>
  </si>
  <si>
    <t>La Interventoría debe solicitar mes a mes a la interventoría copia de las planillas de pagos de parafiscales del personal que labora en el contrato de Obra.</t>
  </si>
  <si>
    <t>interventoría</t>
  </si>
  <si>
    <t xml:space="preserve">Suspensión parcial o total del contrato, prorrogas en el contrato, Incumplimiento del objeto contractual, sobre costos en el proyecto por mayor permanencia de personal
Pago del tiempo adicional de la interventoria.
</t>
  </si>
  <si>
    <t>El contratista de obra asumirá todos los gastos adicionales que demanda la obra en dichas condiciones, entre ellas el pago de los honorarios de la interventoría hasta la presentación de los documentos necesarios para la liquidación del contrato.                                                                                       El contratista de obra deberá implementar un plan de contingencia para cumplir con el plazo contractual. La interventoría debe realizar seguimiento  al contrato de obra sobre el cumplimiento del plan de contingencia e informará a Sociedad Hotelera Tequendama.para que se inicien los debidos procesos por incumplimiento si es que hubiere.</t>
  </si>
  <si>
    <t>Contratista e Interventoría</t>
  </si>
  <si>
    <t>La Interventoría presentará semanalmente en su informe las alertas a la Entidad del incumplimiento del plazo contractual por parte del contratista de obra. Emisión de alertas oportunas a la Entidad para el Inicio de debidos procesos debidos a incumplimientos.</t>
  </si>
  <si>
    <t>semanal</t>
  </si>
  <si>
    <t xml:space="preserve">Retrasos en la ejecución de obra </t>
  </si>
  <si>
    <t>Se requerirá por parte de Sociedad Hotelera Tequendama.los ajustes al consultor, o diseñador o proyectista para que realice las modificaciones o ajustes que correspondan.</t>
  </si>
  <si>
    <t>si sucede el evento</t>
  </si>
  <si>
    <t xml:space="preserve">En la etapa de apropiación de  de los diseños se deberá hacer el moniterio a las observaciones hechas por el contratista y la Interventoría. En la Etapa de Construcción la Interventoría deberá informar de manera oportunia si se presenta algun evento que requiera ajustes en los diseños. </t>
  </si>
  <si>
    <t>Durante la ejecución del proyecto semanales y mensuales</t>
  </si>
  <si>
    <t>Cambio en el precio
de los insumos entre el
momento de presentar
la oferta y el momento
de ejecutar el contrato lo que altera los costos del proyecto.</t>
  </si>
  <si>
    <t>Contratista de Obra</t>
  </si>
  <si>
    <t xml:space="preserve">
El contratista debe realizar seguimiento al comportamiento del mercado</t>
  </si>
  <si>
    <t>Afectación de las condiciones Económicas por cambio en el precio
de los insumos entre el
momento de presentar
la oferta y el momento
de ejecutar el contrato</t>
  </si>
  <si>
    <t>Contratista de obra 50% y Sociedad Hotelera Tequendama.50%</t>
  </si>
  <si>
    <t>Variación de la TRM durante la ejecución del contrato entre +/- 10% de la TRM de la fecha de presentación de la oferta. Se establece un piso corresponde a una variación de -10% de la TRM a la fecha de presentación de la oferta y un techo corresponde a una variación de +10% de la TRM a la fecha de presentación de la oferta. En caso que la TRM a momento de la entrega del bien, se encuentra por debajo del piso se ajustará el contrato en el sentido de que el contratista se obliga a ajustar el valor del elemento, y si está por encima del techo, se ajustará el contrato reconociendo los mayores valores generados.</t>
  </si>
  <si>
    <t>Contratista de Obra/ Sociedad Hotelera Tequendama.</t>
  </si>
  <si>
    <t xml:space="preserve">
El contratista deberá realizar seguimiento al comportamiento de la TRM y en caso de ajuste la Interventoría deberárevisar y avalar y recomendar a la Entidad para que se realicen los ajustes pertinentes.</t>
  </si>
  <si>
    <t xml:space="preserve">La obra civil no cumpla con las especificaciones técnicas del diseñador y de la normatividad aplicable. </t>
  </si>
  <si>
    <t xml:space="preserve">Contratista 100% </t>
  </si>
  <si>
    <t xml:space="preserve">El contratista deberá cumplir con las especificaciones técnicas estipuladas en el contrato, presentar su plan de calidad y efectuarlo de manera correcta. La interventoría se encargará de realizar el control, seguimiento y  verificación del plan de calidad implementado por el contratista con base en la normatividad vigente. Informará oportunamente a la Entidad sobre las novedades encontradas con sus respectivos correctivos. La Interventoría, junto con el contratista de obra  deberán asumir los costos de reprocesos o repetición de actividades que sean originados por los eventos descritos en este factor de riesgo. Así mismo, la Interventoría deberá realizar sus propios ensayos de calidad para verificar lo entregado por el contratista.  Si el contratista de obra no cumple con las especificaciones técnicas ni la calidad de la Obra, la Interventoría deberá solicitar a la Entidad los inicios de los debidos procesos.
</t>
  </si>
  <si>
    <t>Contratista de obra /Interventoría</t>
  </si>
  <si>
    <t xml:space="preserve">La Interventoría presentará en su informe mensual, un informe del seguimiento y control del plan de calidad del contratista junto con los certificados de calidad y resultados de los ensayos realizados en el periodo, de acuerdo a las actividades ejecutadas. Todo debidamente avalado y aprobado por la Interventoría. El Supervisor del contrato de Interventoría verificará el cumplimiento de esta obligación e informará oportunamente al ordenador del gasto sobre novedades e incumplimientos con el fin de tomar los respectivos correctivos. </t>
  </si>
  <si>
    <t>Deficiencia de calidad en la obra, incumplimiento en el objeto contractual, sobrecostos en el proyecto.</t>
  </si>
  <si>
    <t xml:space="preserve">El contratista debe hacer un análisis permanente del entorno económico y de condiciones del mercado. Así mismo, debe realizar una planeación eficiente de adquisición de materiales, herramientas y equipos para la ejecución de las actividades. Debe realizar un plan de mantenimiento de sus equipos y prever contingencias si ocurren daños de los mismos. </t>
  </si>
  <si>
    <t>La Interventoría debe realizar seguimiento y control sobre el suministro de materiales de acuerdo a las actividades planeadas y avisar oportunamente a la Entidad.</t>
  </si>
  <si>
    <t xml:space="preserve">Contaminación de suelos, cuerpos de agua y afectación de flora y fauna. Imposición de multas por las autoridades ambientales, parálisis de la obra. </t>
  </si>
  <si>
    <t xml:space="preserve">Por parte del contratista de obra, diseñar un plan de manejo ambiental. Por parte de la Interventoría, avalar y aprobar el plan y hacer seguimiento y control de la implementación del mismo. </t>
  </si>
  <si>
    <t>Contratista e interventoría</t>
  </si>
  <si>
    <t xml:space="preserve">La Interventoría presentará mensualmente en su informe el seguimiento al plan de manejo ambiental del contratista. </t>
  </si>
  <si>
    <t>Incumplimiento de obligaciones contractuales establecidas en el contrato. Sobrecostos del proyecto</t>
  </si>
  <si>
    <t xml:space="preserve">El contratista deberá contar con una base de datos para tener disposición de personal, contar con un plan de contingencia para minimizar el impacto de falta de personal. El contratista deberá realizar un estudio social para evaluar el entorno del proyecto. </t>
  </si>
  <si>
    <t>Firma del acta de recibo</t>
  </si>
  <si>
    <t xml:space="preserve">La Interventoría presentará en su informe semanal las novedades presentadas con el personal del proyecto.  </t>
  </si>
  <si>
    <t xml:space="preserve">El contratista deberá garantizar la seguridad del proyecto, deberá establecer protocolos de manejo de equipos, herramientas, almacenamiento y manipulación de materiales, etc.  El contratista asumirá los costos derivados de la ocurrencia de estas circunstancias. </t>
  </si>
  <si>
    <t xml:space="preserve">La Interventoría presentará en su informe semanal las novedades presentadas con los riesgos descritos.  </t>
  </si>
  <si>
    <t>Paralización de la obra.</t>
  </si>
  <si>
    <t>Entidad/nacion</t>
  </si>
  <si>
    <t>Intervención de la Sociedad Hotelera Tequendama.ante los entes correspondientes</t>
  </si>
  <si>
    <t>Entidad</t>
  </si>
  <si>
    <t>Firma de acta de recibo</t>
  </si>
  <si>
    <t xml:space="preserve">La Interventoría debe realizar seguimiento y control sobre la ejecución de la obra e informar oportunamente a la Entidad sobre novedades de este riesgo. </t>
  </si>
  <si>
    <t>Mayores tiempos de ejecución; Incumplimiento del contratista en la entrega del objeto contractual en el tiempo.</t>
  </si>
  <si>
    <t xml:space="preserve">El contratista debe realizar el seguimiento en el proceso de importación de los equipos e implementación de planes de contingencia. </t>
  </si>
  <si>
    <t>Seguimiento en el proceso de importación y alerta oportuna a la Entidad.</t>
  </si>
  <si>
    <t xml:space="preserve">Afectación en la ejecución del contrato, ampliación o modificación de las medidas de restricción a la movilidad o prestación de servicios, por emergencia sanitaria o pandemia o de cualquier índole en el terriotiro Nacional. </t>
  </si>
  <si>
    <t>Naturaleza</t>
  </si>
  <si>
    <t>Suspensión de actividades de construcción  por condiciones climáticas.</t>
  </si>
  <si>
    <t>Falta de disponibilidad de maquinaria, equipos y /o herramientas  en optimas condiciones de funcionamiento.</t>
  </si>
  <si>
    <t>Renuncia de personal idóneo del contratista de obra durante la ejecución del contrato</t>
  </si>
  <si>
    <t xml:space="preserve">Incumplimiento en el plazo contractual o retardos injustificados debido a causas imputables al contratista de obra.
</t>
  </si>
  <si>
    <t xml:space="preserve">Que los estudios y diseños requieran ajustes modificaciones o actualizaciones </t>
  </si>
  <si>
    <t>Variación significativa de la TRM</t>
  </si>
  <si>
    <t>El contratista afecte la calidad de los componentes y/o elementos para compensar posibles pérdidas por una inadecuada ejecución en su oferta</t>
  </si>
  <si>
    <t>Errores u omisiones en los que pueda incurrir el contratista de obra en la ejecución de los trabajos que deriven en falencias ocultas, problemas de calidad, inestabilidad de la obra tanto en las actividades verificables como aquellas que no sean verificables directamente.</t>
  </si>
  <si>
    <t xml:space="preserve">Escases  de materiales, herramienta y/o equipos requeridos para la ejecución de las actividades del contrato. Daño, inoperancia, no idoneidad o dificultad para el suministro de los equipos, herramientas, repuestos y suministros para los mismos, utilizadas para la ejecución de la obra. </t>
  </si>
  <si>
    <t>Incorrecta disposición o abandono de residuos de construcción.</t>
  </si>
  <si>
    <t xml:space="preserve">Dificultad para la consecución de mano de obra, técnico calificado  y personal profesional para la ejecución del contrato.  </t>
  </si>
  <si>
    <t xml:space="preserve">Perdida de materiales, herramientas, equipos, obras y bienes instalados debido al deterioro voluntario e involuntario, vandalismo o situaciones relacionadas. </t>
  </si>
  <si>
    <t xml:space="preserve">Hallazgos arqueológicos, de fosas comunes, cementerios, etc.  </t>
  </si>
  <si>
    <t>Demora en la importación de equipos o materia prima requeridos en el proyecto</t>
  </si>
  <si>
    <t xml:space="preserve">
Suspensión parcial o total del contrato, prorrogas en el contrato, Incumplimiento del objeto contractual, sobre costos en el proyecto por mayor permanencia de personal
Pago del tiempo adicional de la interventoria.</t>
  </si>
  <si>
    <t>Iiquidez del contratista para  cumplir las obligaciones del contrato de Obra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</si>
</sst>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0.0%"/>
    <numFmt numFmtId="166" formatCode="&quot;$&quot;\ #,##0"/>
  </numFmts>
  <fonts count="25" x14ac:knownFonts="1">
    <font>
      <sz val="11"/>
      <color theme="1"/>
      <name val="Calibri"/>
      <family val="2"/>
      <scheme val="minor"/>
    </font>
    <font>
      <b/>
      <sz val="11"/>
      <color indexed="8"/>
      <name val="Calibri"/>
      <family val="2"/>
    </font>
    <font>
      <sz val="11"/>
      <name val="Calibri"/>
      <family val="2"/>
    </font>
    <font>
      <b/>
      <sz val="11"/>
      <name val="Calibri"/>
      <family val="2"/>
    </font>
    <font>
      <b/>
      <sz val="10"/>
      <name val="Arial"/>
      <family val="2"/>
    </font>
    <font>
      <sz val="10"/>
      <name val="Arial"/>
      <family val="2"/>
    </font>
    <font>
      <sz val="11"/>
      <color theme="1"/>
      <name val="Calibri"/>
      <family val="2"/>
      <scheme val="minor"/>
    </font>
    <font>
      <b/>
      <sz val="13"/>
      <color theme="1" tint="0.24994659260841701"/>
      <name val="Cambria"/>
      <family val="2"/>
      <scheme val="major"/>
    </font>
    <font>
      <sz val="14"/>
      <color theme="1" tint="0.24994659260841701"/>
      <name val="Calibri"/>
      <family val="2"/>
      <scheme val="minor"/>
    </font>
    <font>
      <b/>
      <sz val="13"/>
      <color theme="7"/>
      <name val="Cambria"/>
      <family val="2"/>
      <scheme val="major"/>
    </font>
    <font>
      <b/>
      <sz val="9.5"/>
      <color theme="1" tint="0.499984740745262"/>
      <name val="Calibri"/>
      <family val="2"/>
      <scheme val="minor"/>
    </font>
    <font>
      <b/>
      <sz val="11"/>
      <color theme="1" tint="0.24994659260841701"/>
      <name val="Calibri"/>
      <family val="2"/>
      <scheme val="minor"/>
    </font>
    <font>
      <b/>
      <sz val="11"/>
      <color theme="1"/>
      <name val="Calibri"/>
      <family val="2"/>
      <scheme val="minor"/>
    </font>
    <font>
      <sz val="11"/>
      <name val="Calibri"/>
      <family val="2"/>
      <scheme val="minor"/>
    </font>
    <font>
      <b/>
      <sz val="14"/>
      <color theme="1"/>
      <name val="Calibri"/>
      <family val="2"/>
      <scheme val="minor"/>
    </font>
    <font>
      <b/>
      <sz val="12"/>
      <color theme="0"/>
      <name val="Calibri"/>
      <family val="2"/>
      <scheme val="minor"/>
    </font>
    <font>
      <b/>
      <sz val="14"/>
      <name val="Calibri"/>
      <family val="2"/>
      <scheme val="minor"/>
    </font>
    <font>
      <b/>
      <sz val="14"/>
      <color theme="0"/>
      <name val="Calibri"/>
      <family val="2"/>
      <scheme val="minor"/>
    </font>
    <font>
      <sz val="14"/>
      <color theme="1"/>
      <name val="Calibri"/>
      <family val="2"/>
      <scheme val="minor"/>
    </font>
    <font>
      <sz val="14"/>
      <name val="Calibri"/>
      <family val="2"/>
      <scheme val="minor"/>
    </font>
    <font>
      <sz val="12"/>
      <color theme="1"/>
      <name val="Calibri"/>
      <family val="2"/>
      <scheme val="minor"/>
    </font>
    <font>
      <sz val="11"/>
      <color theme="1"/>
      <name val="Franklin Gothic Book"/>
      <family val="2"/>
    </font>
    <font>
      <sz val="10"/>
      <color theme="1"/>
      <name val="Arial"/>
      <family val="2"/>
    </font>
    <font>
      <sz val="10"/>
      <color theme="1"/>
      <name val="Arial"/>
    </font>
    <font>
      <sz val="10"/>
      <color theme="1"/>
      <name val="Arial Narrow"/>
    </font>
  </fonts>
  <fills count="12">
    <fill>
      <patternFill patternType="none"/>
    </fill>
    <fill>
      <patternFill patternType="gray125"/>
    </fill>
    <fill>
      <patternFill patternType="solid">
        <fgColor theme="9" tint="0.59996337778862885"/>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6" tint="-0.499984740745262"/>
        <bgColor indexed="64"/>
      </patternFill>
    </fill>
    <fill>
      <patternFill patternType="solid">
        <fgColor rgb="FFFFC000"/>
        <bgColor indexed="64"/>
      </patternFill>
    </fill>
    <fill>
      <patternFill patternType="solid">
        <fgColor theme="9" tint="-0.249977111117893"/>
        <bgColor indexed="64"/>
      </patternFill>
    </fill>
    <fill>
      <patternFill patternType="solid">
        <fgColor theme="5" tint="-0.499984740745262"/>
        <bgColor indexed="64"/>
      </patternFill>
    </fill>
    <fill>
      <patternFill patternType="solid">
        <fgColor theme="1" tint="0.499984740745262"/>
        <bgColor indexed="64"/>
      </patternFill>
    </fill>
    <fill>
      <patternFill patternType="solid">
        <fgColor theme="0"/>
        <bgColor indexed="64"/>
      </patternFill>
    </fill>
    <fill>
      <patternFill patternType="solid">
        <fgColor theme="0"/>
        <bgColor theme="0"/>
      </patternFill>
    </fill>
  </fills>
  <borders count="33">
    <border>
      <left/>
      <right/>
      <top/>
      <bottom/>
      <diagonal/>
    </border>
    <border>
      <left style="thin">
        <color auto="1"/>
      </left>
      <right style="thin">
        <color auto="1"/>
      </right>
      <top style="thin">
        <color auto="1"/>
      </top>
      <bottom style="thin">
        <color auto="1"/>
      </bottom>
      <diagonal/>
    </border>
    <border>
      <left/>
      <right/>
      <top/>
      <bottom style="thin">
        <color theme="7"/>
      </bottom>
      <diagonal/>
    </border>
    <border>
      <left/>
      <right/>
      <top style="thin">
        <color theme="9" tint="-0.24994659260841701"/>
      </top>
      <bottom style="thin">
        <color theme="9" tint="-0.24994659260841701"/>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9">
    <xf numFmtId="0" fontId="0" fillId="0" borderId="0"/>
    <xf numFmtId="0" fontId="7" fillId="0" borderId="0" applyFill="0" applyBorder="0" applyProtection="0">
      <alignment horizontal="left"/>
    </xf>
    <xf numFmtId="0" fontId="8" fillId="0" borderId="0" applyNumberFormat="0" applyFill="0" applyBorder="0" applyProtection="0">
      <alignment horizontal="left" vertical="center"/>
    </xf>
    <xf numFmtId="164" fontId="6" fillId="0" borderId="0" applyFont="0" applyFill="0" applyBorder="0" applyAlignment="0" applyProtection="0"/>
    <xf numFmtId="9" fontId="9" fillId="0" borderId="0" applyFill="0" applyBorder="0" applyProtection="0">
      <alignment horizontal="center" vertical="center"/>
    </xf>
    <xf numFmtId="3" fontId="10" fillId="0" borderId="2" applyFill="0" applyProtection="0">
      <alignment horizontal="center"/>
    </xf>
    <xf numFmtId="0" fontId="11" fillId="2" borderId="3" applyNumberFormat="0" applyProtection="0">
      <alignment horizontal="left" vertical="center"/>
    </xf>
    <xf numFmtId="9" fontId="6" fillId="0" borderId="0" applyFont="0" applyFill="0" applyBorder="0" applyAlignment="0" applyProtection="0"/>
    <xf numFmtId="0" fontId="10" fillId="0" borderId="0" applyFill="0" applyBorder="0" applyProtection="0">
      <alignment horizontal="center"/>
    </xf>
  </cellStyleXfs>
  <cellXfs count="124">
    <xf numFmtId="0" fontId="0" fillId="0" borderId="0" xfId="0"/>
    <xf numFmtId="0" fontId="0" fillId="0" borderId="0" xfId="0" applyAlignment="1">
      <alignment horizontal="center"/>
    </xf>
    <xf numFmtId="0" fontId="13" fillId="3" borderId="4" xfId="0" applyFont="1" applyFill="1" applyBorder="1" applyAlignment="1">
      <alignment horizontal="center" vertical="center"/>
    </xf>
    <xf numFmtId="0" fontId="0" fillId="3" borderId="4" xfId="0" applyFill="1" applyBorder="1" applyAlignment="1">
      <alignment horizontal="center" vertical="center"/>
    </xf>
    <xf numFmtId="0" fontId="12" fillId="3" borderId="4" xfId="0" applyFont="1" applyFill="1" applyBorder="1" applyAlignment="1">
      <alignment horizontal="center" vertical="center"/>
    </xf>
    <xf numFmtId="0" fontId="14" fillId="3" borderId="4" xfId="0" applyFont="1" applyFill="1" applyBorder="1" applyAlignment="1">
      <alignment horizontal="center" vertical="center"/>
    </xf>
    <xf numFmtId="0" fontId="15" fillId="4" borderId="4" xfId="0" applyFont="1" applyFill="1" applyBorder="1" applyAlignment="1">
      <alignment horizontal="center" vertical="center"/>
    </xf>
    <xf numFmtId="0" fontId="15" fillId="4" borderId="4" xfId="0" applyFont="1" applyFill="1" applyBorder="1" applyAlignment="1">
      <alignment horizontal="center"/>
    </xf>
    <xf numFmtId="0" fontId="13" fillId="3" borderId="4"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17" fillId="7" borderId="4" xfId="0" applyFont="1" applyFill="1" applyBorder="1" applyAlignment="1">
      <alignment horizontal="center" vertical="center" wrapText="1"/>
    </xf>
    <xf numFmtId="0" fontId="17" fillId="8" borderId="4" xfId="0" applyFont="1" applyFill="1" applyBorder="1" applyAlignment="1">
      <alignment horizontal="center" vertical="center" wrapText="1"/>
    </xf>
    <xf numFmtId="0" fontId="18" fillId="3" borderId="4" xfId="0" applyFont="1" applyFill="1" applyBorder="1" applyAlignment="1">
      <alignment horizontal="center" vertical="center"/>
    </xf>
    <xf numFmtId="0" fontId="19" fillId="3" borderId="4" xfId="0" applyFont="1" applyFill="1" applyBorder="1" applyAlignment="1">
      <alignment horizontal="center" vertical="center"/>
    </xf>
    <xf numFmtId="0" fontId="17" fillId="4" borderId="4" xfId="0" applyFont="1" applyFill="1" applyBorder="1" applyAlignment="1">
      <alignment horizontal="center" vertical="center"/>
    </xf>
    <xf numFmtId="0" fontId="20" fillId="3" borderId="4" xfId="0" applyFont="1" applyFill="1" applyBorder="1" applyAlignment="1">
      <alignment horizontal="center" vertical="center" wrapText="1"/>
    </xf>
    <xf numFmtId="165" fontId="14" fillId="3" borderId="4" xfId="7" applyNumberFormat="1" applyFont="1" applyFill="1" applyBorder="1" applyAlignment="1">
      <alignment horizontal="center" vertical="center"/>
    </xf>
    <xf numFmtId="0" fontId="15" fillId="4" borderId="5" xfId="0" applyFont="1" applyFill="1" applyBorder="1" applyAlignment="1">
      <alignment horizontal="center"/>
    </xf>
    <xf numFmtId="0" fontId="5" fillId="0" borderId="0" xfId="0" applyFont="1"/>
    <xf numFmtId="0" fontId="5" fillId="0" borderId="0" xfId="0" applyFont="1" applyAlignment="1">
      <alignment wrapText="1"/>
    </xf>
    <xf numFmtId="0" fontId="5" fillId="0" borderId="0" xfId="0" applyFont="1" applyAlignment="1">
      <alignment horizontal="center"/>
    </xf>
    <xf numFmtId="1" fontId="5" fillId="0" borderId="0" xfId="0" applyNumberFormat="1" applyFont="1"/>
    <xf numFmtId="0" fontId="5" fillId="0" borderId="0" xfId="0" applyFont="1" applyAlignment="1">
      <alignment textRotation="90"/>
    </xf>
    <xf numFmtId="0" fontId="5" fillId="0" borderId="0" xfId="0" applyFont="1" applyAlignment="1">
      <alignment horizontal="center" vertical="center" textRotation="90" wrapText="1"/>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textRotation="90" wrapText="1"/>
    </xf>
    <xf numFmtId="0" fontId="5" fillId="0" borderId="14" xfId="0" applyFont="1" applyBorder="1" applyAlignment="1">
      <alignment horizontal="center" vertical="center" wrapText="1"/>
    </xf>
    <xf numFmtId="1" fontId="5" fillId="0" borderId="14" xfId="0" applyNumberFormat="1" applyFont="1" applyBorder="1" applyAlignment="1">
      <alignment horizontal="center" vertical="center" wrapText="1"/>
    </xf>
    <xf numFmtId="0" fontId="5" fillId="0" borderId="2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 xfId="0" applyFont="1" applyBorder="1" applyAlignment="1">
      <alignment horizontal="center" vertical="center" textRotation="90" wrapText="1"/>
    </xf>
    <xf numFmtId="0" fontId="5" fillId="0" borderId="1"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textRotation="90"/>
    </xf>
    <xf numFmtId="166" fontId="12" fillId="0" borderId="0" xfId="0" applyNumberFormat="1" applyFont="1" applyAlignment="1">
      <alignment horizontal="center"/>
    </xf>
    <xf numFmtId="0" fontId="21" fillId="0" borderId="1" xfId="0" applyFont="1" applyBorder="1" applyAlignment="1">
      <alignment horizontal="center"/>
    </xf>
    <xf numFmtId="10" fontId="21" fillId="0" borderId="1" xfId="0" applyNumberFormat="1" applyFont="1" applyBorder="1" applyAlignment="1">
      <alignment horizontal="center"/>
    </xf>
    <xf numFmtId="166" fontId="21" fillId="0" borderId="1" xfId="3" applyNumberFormat="1" applyFont="1" applyBorder="1" applyAlignment="1">
      <alignment horizontal="center"/>
    </xf>
    <xf numFmtId="9" fontId="21" fillId="0" borderId="1" xfId="0" applyNumberFormat="1" applyFont="1" applyBorder="1" applyAlignment="1">
      <alignment horizontal="center"/>
    </xf>
    <xf numFmtId="0" fontId="5" fillId="0" borderId="20" xfId="0" applyFont="1" applyBorder="1" applyAlignment="1">
      <alignment horizontal="center" vertical="center" wrapText="1"/>
    </xf>
    <xf numFmtId="0" fontId="4" fillId="3" borderId="17" xfId="0" applyFont="1" applyFill="1" applyBorder="1" applyAlignment="1">
      <alignment horizontal="center" vertical="center" textRotation="90" wrapText="1"/>
    </xf>
    <xf numFmtId="0" fontId="4" fillId="3" borderId="20" xfId="0" applyFont="1" applyFill="1" applyBorder="1" applyAlignment="1">
      <alignment horizontal="center" vertical="center" textRotation="90" wrapText="1"/>
    </xf>
    <xf numFmtId="1" fontId="4" fillId="3" borderId="20" xfId="0" applyNumberFormat="1" applyFont="1" applyFill="1" applyBorder="1" applyAlignment="1">
      <alignment horizontal="center" vertical="center" textRotation="90" wrapText="1"/>
    </xf>
    <xf numFmtId="0" fontId="4" fillId="3" borderId="21" xfId="0" applyFont="1" applyFill="1" applyBorder="1" applyAlignment="1">
      <alignment horizontal="center" vertical="center" wrapText="1"/>
    </xf>
    <xf numFmtId="9" fontId="5" fillId="0" borderId="1" xfId="0" applyNumberFormat="1" applyFont="1" applyBorder="1" applyAlignment="1">
      <alignment horizontal="center" vertical="center" wrapText="1"/>
    </xf>
    <xf numFmtId="0" fontId="5" fillId="10" borderId="1" xfId="0" applyFont="1" applyFill="1" applyBorder="1" applyAlignment="1">
      <alignment horizontal="center" vertical="center" textRotation="90" wrapText="1"/>
    </xf>
    <xf numFmtId="0" fontId="5" fillId="10" borderId="1" xfId="0" applyFont="1" applyFill="1" applyBorder="1" applyAlignment="1">
      <alignment horizontal="center" vertical="center" textRotation="90"/>
    </xf>
    <xf numFmtId="0" fontId="5" fillId="10" borderId="1" xfId="0" applyFont="1" applyFill="1" applyBorder="1" applyAlignment="1">
      <alignment horizontal="center" vertical="center"/>
    </xf>
    <xf numFmtId="0" fontId="5" fillId="10" borderId="1" xfId="0" applyFont="1" applyFill="1" applyBorder="1" applyAlignment="1">
      <alignment horizontal="center" vertical="center" wrapText="1"/>
    </xf>
    <xf numFmtId="0" fontId="5" fillId="10" borderId="23" xfId="0" applyFont="1" applyFill="1" applyBorder="1" applyAlignment="1">
      <alignment horizontal="center" vertical="center" wrapText="1"/>
    </xf>
    <xf numFmtId="0" fontId="5" fillId="10" borderId="0" xfId="0" applyFont="1" applyFill="1" applyAlignment="1">
      <alignment horizontal="center" vertical="center" wrapText="1"/>
    </xf>
    <xf numFmtId="0" fontId="22" fillId="10" borderId="1" xfId="0" applyFont="1" applyFill="1" applyBorder="1" applyAlignment="1">
      <alignment horizontal="center" vertical="center" textRotation="90"/>
    </xf>
    <xf numFmtId="0" fontId="22" fillId="0" borderId="1" xfId="0" applyFont="1" applyBorder="1" applyAlignment="1">
      <alignment horizontal="center" vertical="center" wrapText="1"/>
    </xf>
    <xf numFmtId="0" fontId="22" fillId="0" borderId="1" xfId="0" applyFont="1" applyBorder="1" applyAlignment="1">
      <alignment horizontal="center" vertical="center" textRotation="90" wrapText="1"/>
    </xf>
    <xf numFmtId="0" fontId="22" fillId="0" borderId="23" xfId="0" applyFont="1" applyBorder="1" applyAlignment="1">
      <alignment horizontal="center" vertical="center" wrapText="1"/>
    </xf>
    <xf numFmtId="0" fontId="22" fillId="0" borderId="20" xfId="0" applyFont="1" applyBorder="1" applyAlignment="1">
      <alignment horizontal="center" vertical="center" textRotation="90" wrapText="1"/>
    </xf>
    <xf numFmtId="0" fontId="22" fillId="0" borderId="20" xfId="0" applyFont="1" applyBorder="1" applyAlignment="1">
      <alignment horizontal="center" vertical="center" wrapText="1"/>
    </xf>
    <xf numFmtId="0" fontId="22" fillId="0" borderId="21" xfId="0" applyFont="1" applyBorder="1" applyAlignment="1">
      <alignment horizontal="center" vertical="center" wrapText="1"/>
    </xf>
    <xf numFmtId="0" fontId="4" fillId="0" borderId="0" xfId="0" applyFont="1" applyAlignment="1">
      <alignment vertical="center" wrapText="1"/>
    </xf>
    <xf numFmtId="0" fontId="4" fillId="3" borderId="20" xfId="0" applyFont="1" applyFill="1" applyBorder="1" applyAlignment="1">
      <alignment horizontal="center" vertical="center" wrapText="1"/>
    </xf>
    <xf numFmtId="0" fontId="5" fillId="10" borderId="20" xfId="0" applyFont="1" applyFill="1" applyBorder="1" applyAlignment="1">
      <alignment horizontal="center" vertical="center" wrapText="1"/>
    </xf>
    <xf numFmtId="0" fontId="22" fillId="0" borderId="27" xfId="0" applyFont="1" applyBorder="1" applyAlignment="1">
      <alignment horizontal="center" vertical="center" wrapText="1"/>
    </xf>
    <xf numFmtId="0" fontId="22" fillId="0" borderId="27" xfId="0" applyFont="1" applyBorder="1" applyAlignment="1">
      <alignment horizontal="center" vertical="center" textRotation="90" wrapText="1"/>
    </xf>
    <xf numFmtId="1" fontId="5" fillId="0" borderId="28" xfId="0" applyNumberFormat="1" applyFont="1" applyBorder="1" applyAlignment="1">
      <alignment horizontal="center" vertical="center" wrapText="1"/>
    </xf>
    <xf numFmtId="0" fontId="5" fillId="0" borderId="28" xfId="0" applyFont="1" applyBorder="1" applyAlignment="1">
      <alignment horizontal="center" vertical="center" textRotation="90" wrapText="1"/>
    </xf>
    <xf numFmtId="0" fontId="5" fillId="0" borderId="27" xfId="0" applyFont="1" applyBorder="1" applyAlignment="1">
      <alignment horizontal="center" vertical="center" wrapText="1"/>
    </xf>
    <xf numFmtId="0" fontId="5" fillId="10" borderId="27" xfId="0" applyFont="1" applyFill="1" applyBorder="1" applyAlignment="1">
      <alignment horizontal="center" vertical="center" wrapText="1"/>
    </xf>
    <xf numFmtId="0" fontId="5" fillId="0" borderId="28" xfId="0" applyFont="1" applyBorder="1" applyAlignment="1">
      <alignment horizontal="center" vertical="center" wrapText="1"/>
    </xf>
    <xf numFmtId="0" fontId="22" fillId="0" borderId="29" xfId="0" applyFont="1" applyBorder="1" applyAlignment="1">
      <alignment horizontal="center" vertical="center" wrapText="1"/>
    </xf>
    <xf numFmtId="1" fontId="5" fillId="0" borderId="20" xfId="0" applyNumberFormat="1" applyFont="1" applyBorder="1" applyAlignment="1">
      <alignment horizontal="center" vertical="center" wrapText="1"/>
    </xf>
    <xf numFmtId="0" fontId="5" fillId="0" borderId="20" xfId="0" applyFont="1" applyBorder="1" applyAlignment="1">
      <alignment horizontal="center" vertical="center" textRotation="90" wrapText="1"/>
    </xf>
    <xf numFmtId="0" fontId="23" fillId="0" borderId="30" xfId="0" applyFont="1" applyBorder="1" applyAlignment="1">
      <alignment horizontal="center" vertical="center" wrapText="1"/>
    </xf>
    <xf numFmtId="1" fontId="23" fillId="0" borderId="30" xfId="0" applyNumberFormat="1" applyFont="1" applyBorder="1" applyAlignment="1">
      <alignment horizontal="center" vertical="center" wrapText="1"/>
    </xf>
    <xf numFmtId="0" fontId="23" fillId="0" borderId="30" xfId="0" applyFont="1" applyBorder="1" applyAlignment="1">
      <alignment horizontal="center" vertical="center" textRotation="90" wrapText="1"/>
    </xf>
    <xf numFmtId="0" fontId="23" fillId="0" borderId="31" xfId="0" applyFont="1" applyBorder="1" applyAlignment="1">
      <alignment horizontal="center" vertical="center" wrapText="1"/>
    </xf>
    <xf numFmtId="0" fontId="23" fillId="0" borderId="31" xfId="0" applyFont="1" applyBorder="1" applyAlignment="1">
      <alignment horizontal="center" vertical="center"/>
    </xf>
    <xf numFmtId="0" fontId="23" fillId="0" borderId="31" xfId="0" applyFont="1" applyBorder="1" applyAlignment="1">
      <alignment horizontal="left" vertical="center" wrapText="1"/>
    </xf>
    <xf numFmtId="9" fontId="23" fillId="0" borderId="31" xfId="0" applyNumberFormat="1" applyFont="1" applyBorder="1" applyAlignment="1">
      <alignment horizontal="center" vertical="center" wrapText="1"/>
    </xf>
    <xf numFmtId="0" fontId="23" fillId="0" borderId="32" xfId="0" applyFont="1" applyBorder="1" applyAlignment="1">
      <alignment horizontal="center" vertical="center" wrapText="1"/>
    </xf>
    <xf numFmtId="0" fontId="24" fillId="11" borderId="31" xfId="0" applyFont="1" applyFill="1" applyBorder="1" applyAlignment="1">
      <alignment horizontal="center" vertical="center" wrapText="1"/>
    </xf>
    <xf numFmtId="0" fontId="23" fillId="0" borderId="32" xfId="0" applyFont="1" applyBorder="1" applyAlignment="1">
      <alignment horizontal="left" vertical="center" wrapText="1"/>
    </xf>
    <xf numFmtId="0" fontId="23" fillId="11" borderId="31" xfId="0" applyFont="1" applyFill="1" applyBorder="1" applyAlignment="1">
      <alignment horizontal="center" vertical="center"/>
    </xf>
    <xf numFmtId="0" fontId="23" fillId="11" borderId="31" xfId="0" applyFont="1" applyFill="1" applyBorder="1" applyAlignment="1">
      <alignment horizontal="center" vertical="center" wrapText="1"/>
    </xf>
    <xf numFmtId="0" fontId="23" fillId="11" borderId="32" xfId="0" applyFont="1" applyFill="1" applyBorder="1" applyAlignment="1">
      <alignment horizontal="center" vertical="center" wrapText="1"/>
    </xf>
    <xf numFmtId="0" fontId="23" fillId="11" borderId="31" xfId="0" applyFont="1" applyFill="1" applyBorder="1" applyAlignment="1">
      <alignment horizontal="left" vertical="center" wrapText="1"/>
    </xf>
    <xf numFmtId="0" fontId="23" fillId="0" borderId="31" xfId="0" applyFont="1" applyBorder="1" applyAlignment="1">
      <alignment horizontal="left" vertical="top" wrapText="1"/>
    </xf>
    <xf numFmtId="0" fontId="23" fillId="0" borderId="31" xfId="0" applyFont="1" applyBorder="1" applyAlignment="1">
      <alignment horizontal="center" vertical="center" textRotation="90" wrapText="1"/>
    </xf>
    <xf numFmtId="0" fontId="23" fillId="0" borderId="31" xfId="0" applyFont="1" applyBorder="1" applyAlignment="1">
      <alignment horizontal="center" vertical="center" textRotation="90"/>
    </xf>
    <xf numFmtId="0" fontId="23" fillId="11" borderId="31" xfId="0" applyFont="1" applyFill="1" applyBorder="1" applyAlignment="1">
      <alignment horizontal="center" vertical="center" textRotation="90" wrapText="1"/>
    </xf>
    <xf numFmtId="0" fontId="23" fillId="11" borderId="31" xfId="0" applyFont="1" applyFill="1" applyBorder="1" applyAlignment="1">
      <alignment horizontal="center" vertical="center" textRotation="90"/>
    </xf>
    <xf numFmtId="0" fontId="15" fillId="4" borderId="5" xfId="0" applyFont="1" applyFill="1" applyBorder="1" applyAlignment="1">
      <alignment horizontal="center"/>
    </xf>
    <xf numFmtId="0" fontId="15" fillId="4" borderId="8" xfId="0" applyFont="1" applyFill="1" applyBorder="1" applyAlignment="1">
      <alignment horizontal="center"/>
    </xf>
    <xf numFmtId="0" fontId="15" fillId="4" borderId="9" xfId="0" applyFont="1" applyFill="1" applyBorder="1" applyAlignment="1">
      <alignment horizontal="center"/>
    </xf>
    <xf numFmtId="0" fontId="14" fillId="0" borderId="0" xfId="0" applyFont="1" applyAlignment="1">
      <alignment horizontal="center"/>
    </xf>
    <xf numFmtId="0" fontId="15" fillId="4" borderId="4" xfId="0" applyFont="1" applyFill="1" applyBorder="1" applyAlignment="1">
      <alignment horizontal="center" vertical="center" wrapText="1"/>
    </xf>
    <xf numFmtId="0" fontId="15" fillId="4" borderId="4"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11" xfId="0" applyFont="1" applyFill="1" applyBorder="1" applyAlignment="1">
      <alignment horizontal="center" vertical="center"/>
    </xf>
    <xf numFmtId="0" fontId="17" fillId="4" borderId="4" xfId="0" applyFont="1" applyFill="1" applyBorder="1" applyAlignment="1">
      <alignment horizontal="center" vertical="center"/>
    </xf>
    <xf numFmtId="0" fontId="4" fillId="9" borderId="17" xfId="0" applyFont="1" applyFill="1" applyBorder="1" applyAlignment="1">
      <alignment horizontal="center" vertical="center" textRotation="90" wrapText="1"/>
    </xf>
    <xf numFmtId="0" fontId="4" fillId="9" borderId="20" xfId="0" applyFont="1" applyFill="1" applyBorder="1" applyAlignment="1">
      <alignment horizontal="center" vertical="center" textRotation="90" wrapText="1"/>
    </xf>
    <xf numFmtId="1" fontId="4" fillId="9" borderId="17" xfId="0" applyNumberFormat="1" applyFont="1" applyFill="1" applyBorder="1" applyAlignment="1">
      <alignment horizontal="center" vertical="center" textRotation="90" wrapText="1"/>
    </xf>
    <xf numFmtId="1" fontId="4" fillId="9" borderId="20" xfId="0" applyNumberFormat="1" applyFont="1" applyFill="1" applyBorder="1" applyAlignment="1">
      <alignment horizontal="center" vertical="center" textRotation="90" wrapText="1"/>
    </xf>
    <xf numFmtId="0" fontId="4" fillId="3" borderId="17"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9" borderId="16" xfId="0" applyFont="1" applyFill="1" applyBorder="1" applyAlignment="1">
      <alignment horizontal="center" vertical="center" textRotation="90" wrapText="1"/>
    </xf>
    <xf numFmtId="0" fontId="4" fillId="9" borderId="19" xfId="0" applyFont="1" applyFill="1" applyBorder="1" applyAlignment="1">
      <alignment horizontal="center" vertical="center" textRotation="90" wrapText="1"/>
    </xf>
    <xf numFmtId="0" fontId="4" fillId="9" borderId="17" xfId="0" applyFont="1" applyFill="1" applyBorder="1" applyAlignment="1">
      <alignment horizontal="center" vertical="center" wrapText="1"/>
    </xf>
    <xf numFmtId="0" fontId="4" fillId="9" borderId="20" xfId="0" applyFont="1" applyFill="1" applyBorder="1" applyAlignment="1">
      <alignment horizontal="center" vertical="center" wrapText="1"/>
    </xf>
    <xf numFmtId="0" fontId="15" fillId="4" borderId="4" xfId="0" applyFont="1" applyFill="1" applyBorder="1" applyAlignment="1">
      <alignment horizontal="center" vertical="center" textRotation="90"/>
    </xf>
    <xf numFmtId="0" fontId="14" fillId="0" borderId="0" xfId="0" applyFont="1" applyAlignment="1">
      <alignment horizontal="center" vertical="center"/>
    </xf>
    <xf numFmtId="0" fontId="15" fillId="4" borderId="6" xfId="0" applyFont="1" applyFill="1" applyBorder="1" applyAlignment="1">
      <alignment horizontal="center" vertical="center"/>
    </xf>
    <xf numFmtId="0" fontId="15" fillId="4" borderId="7" xfId="0" applyFont="1" applyFill="1" applyBorder="1" applyAlignment="1">
      <alignment horizontal="center" vertical="center"/>
    </xf>
    <xf numFmtId="0" fontId="15" fillId="4" borderId="10" xfId="0" applyFont="1" applyFill="1" applyBorder="1" applyAlignment="1">
      <alignment horizontal="center" vertical="center" textRotation="90"/>
    </xf>
    <xf numFmtId="0" fontId="15" fillId="4" borderId="12" xfId="0" applyFont="1" applyFill="1" applyBorder="1" applyAlignment="1">
      <alignment horizontal="center" vertical="center" textRotation="90"/>
    </xf>
    <xf numFmtId="0" fontId="0" fillId="0" borderId="0" xfId="0" applyAlignment="1">
      <alignment horizontal="center"/>
    </xf>
  </cellXfs>
  <cellStyles count="9">
    <cellStyle name="Activity" xfId="1" xr:uid="{00000000-0005-0000-0000-000000000000}"/>
    <cellStyle name="Label" xfId="2" xr:uid="{00000000-0005-0000-0000-000001000000}"/>
    <cellStyle name="Moneda" xfId="3" builtinId="4"/>
    <cellStyle name="Normal" xfId="0" builtinId="0"/>
    <cellStyle name="Percent Complete" xfId="4" xr:uid="{00000000-0005-0000-0000-000004000000}"/>
    <cellStyle name="Period Headers" xfId="5" xr:uid="{00000000-0005-0000-0000-000005000000}"/>
    <cellStyle name="Period Highlight Control" xfId="6" xr:uid="{00000000-0005-0000-0000-000006000000}"/>
    <cellStyle name="Porcentaje" xfId="7" builtinId="5"/>
    <cellStyle name="Project Headers" xfId="8" xr:uid="{00000000-0005-0000-0000-000008000000}"/>
  </cellStyles>
  <dxfs count="14">
    <dxf>
      <fill>
        <patternFill patternType="solid">
          <fgColor rgb="FF76923C"/>
          <bgColor rgb="FF76923C"/>
        </patternFill>
      </fill>
    </dxf>
    <dxf>
      <fill>
        <patternFill patternType="solid">
          <fgColor rgb="FF76923C"/>
          <bgColor rgb="FF76923C"/>
        </patternFill>
      </fill>
    </dxf>
    <dxf>
      <fill>
        <patternFill patternType="solid">
          <fgColor rgb="FFFFC000"/>
          <bgColor rgb="FFFFC000"/>
        </patternFill>
      </fill>
    </dxf>
    <dxf>
      <fill>
        <patternFill patternType="solid">
          <fgColor rgb="FFE36C09"/>
          <bgColor rgb="FFE36C09"/>
        </patternFill>
      </fill>
    </dxf>
    <dxf>
      <fill>
        <patternFill patternType="solid">
          <fgColor rgb="FF953734"/>
          <bgColor rgb="FF953734"/>
        </patternFill>
      </fill>
    </dxf>
    <dxf>
      <fill>
        <patternFill>
          <bgColor theme="9" tint="-0.24994659260841701"/>
        </patternFill>
      </fill>
    </dxf>
    <dxf>
      <fill>
        <patternFill>
          <bgColor theme="5" tint="-0.24994659260841701"/>
        </patternFill>
      </fill>
    </dxf>
    <dxf>
      <fill>
        <patternFill>
          <bgColor theme="6" tint="-0.24994659260841701"/>
        </patternFill>
      </fill>
    </dxf>
    <dxf>
      <fill>
        <patternFill>
          <bgColor theme="6" tint="-0.24994659260841701"/>
        </patternFill>
      </fill>
    </dxf>
    <dxf>
      <fill>
        <patternFill>
          <bgColor rgb="FFFFC000"/>
        </patternFill>
      </fill>
    </dxf>
    <dxf>
      <fill>
        <patternFill>
          <bgColor theme="6" tint="-0.24994659260841701"/>
        </patternFill>
      </fill>
    </dxf>
    <dxf>
      <fill>
        <patternFill>
          <bgColor theme="6" tint="-0.24994659260841701"/>
        </patternFill>
      </fill>
    </dxf>
    <dxf>
      <fill>
        <patternFill>
          <bgColor theme="9" tint="-0.24994659260841701"/>
        </patternFill>
      </fill>
    </dxf>
    <dxf>
      <fill>
        <patternFill>
          <bgColor theme="5" tint="-0.24994659260841701"/>
        </patternFill>
      </fill>
    </dxf>
  </dxfs>
  <tableStyles count="0" defaultTableStyle="TableStyleMedium9"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9525</xdr:colOff>
      <xdr:row>0</xdr:row>
      <xdr:rowOff>361950</xdr:rowOff>
    </xdr:from>
    <xdr:to>
      <xdr:col>5</xdr:col>
      <xdr:colOff>752475</xdr:colOff>
      <xdr:row>0</xdr:row>
      <xdr:rowOff>930215</xdr:rowOff>
    </xdr:to>
    <xdr:pic>
      <xdr:nvPicPr>
        <xdr:cNvPr id="2" name="Imagen 1" descr="cid:image001.jpg@01CB8284.815CFD00">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9150" y="695325"/>
          <a:ext cx="1771650" cy="5682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enciso\Downloads\Planificador%20de%20proyect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yecto"/>
    </sheetNames>
    <sheetDataSet>
      <sheetData sheetId="0">
        <row r="3">
          <cell r="N3">
            <v>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B1:X47"/>
  <sheetViews>
    <sheetView showGridLines="0" tabSelected="1" view="pageBreakPreview" topLeftCell="I40" zoomScale="70" zoomScaleNormal="90" zoomScaleSheetLayoutView="70" workbookViewId="0">
      <selection activeCell="M4" sqref="M4:M5"/>
    </sheetView>
  </sheetViews>
  <sheetFormatPr baseColWidth="10" defaultColWidth="6.7265625" defaultRowHeight="12.5" x14ac:dyDescent="0.25"/>
  <cols>
    <col min="1" max="1" width="2.7265625" style="20" customWidth="1"/>
    <col min="2" max="2" width="4.7265625" style="20" customWidth="1"/>
    <col min="3" max="3" width="4.7265625" style="21" customWidth="1"/>
    <col min="4" max="5" width="4.7265625" style="20" customWidth="1"/>
    <col min="6" max="6" width="6" style="20" customWidth="1"/>
    <col min="7" max="7" width="27.26953125" style="22" customWidth="1"/>
    <col min="8" max="8" width="28.26953125" style="20" customWidth="1"/>
    <col min="9" max="10" width="4.453125" style="20" customWidth="1"/>
    <col min="11" max="11" width="5.26953125" style="23" customWidth="1"/>
    <col min="12" max="12" width="6.7265625" style="20" customWidth="1"/>
    <col min="13" max="13" width="16.453125" style="20" customWidth="1"/>
    <col min="14" max="14" width="43.453125" style="24" customWidth="1"/>
    <col min="15" max="15" width="7" style="20" customWidth="1"/>
    <col min="16" max="16" width="5" style="20" customWidth="1"/>
    <col min="17" max="17" width="6.7265625" style="23"/>
    <col min="18" max="18" width="6.7265625" style="20"/>
    <col min="19" max="19" width="8" style="20" customWidth="1"/>
    <col min="20" max="22" width="19.1796875" style="21" customWidth="1"/>
    <col min="23" max="23" width="30.1796875" style="20" customWidth="1"/>
    <col min="24" max="24" width="23.453125" style="20" customWidth="1"/>
    <col min="25" max="16384" width="6.7265625" style="20"/>
  </cols>
  <sheetData>
    <row r="1" spans="2:24" x14ac:dyDescent="0.25">
      <c r="C1" s="20"/>
      <c r="G1" s="20"/>
      <c r="K1" s="20"/>
      <c r="N1" s="20"/>
      <c r="Q1" s="20"/>
      <c r="T1" s="20"/>
      <c r="U1" s="20"/>
      <c r="V1" s="20"/>
    </row>
    <row r="2" spans="2:24" ht="13" thickBot="1" x14ac:dyDescent="0.3"/>
    <row r="3" spans="2:24" ht="102" customHeight="1" thickBot="1" x14ac:dyDescent="0.3">
      <c r="B3" s="110" t="s">
        <v>241</v>
      </c>
      <c r="C3" s="111"/>
      <c r="D3" s="111"/>
      <c r="E3" s="111"/>
      <c r="F3" s="111"/>
      <c r="G3" s="111"/>
      <c r="H3" s="111"/>
      <c r="I3" s="111"/>
      <c r="J3" s="111"/>
      <c r="K3" s="111"/>
      <c r="L3" s="111"/>
      <c r="M3" s="111"/>
      <c r="N3" s="111"/>
      <c r="O3" s="111"/>
      <c r="P3" s="111"/>
      <c r="Q3" s="111"/>
      <c r="R3" s="111"/>
      <c r="S3" s="111"/>
      <c r="T3" s="111"/>
      <c r="U3" s="111"/>
      <c r="V3" s="111"/>
      <c r="W3" s="111"/>
      <c r="X3" s="112"/>
    </row>
    <row r="4" spans="2:24" s="25" customFormat="1" ht="74.25" customHeight="1" x14ac:dyDescent="0.35">
      <c r="B4" s="113" t="s">
        <v>0</v>
      </c>
      <c r="C4" s="103" t="s">
        <v>1</v>
      </c>
      <c r="D4" s="103" t="s">
        <v>2</v>
      </c>
      <c r="E4" s="103" t="s">
        <v>3</v>
      </c>
      <c r="F4" s="103" t="s">
        <v>4</v>
      </c>
      <c r="G4" s="115" t="s">
        <v>5</v>
      </c>
      <c r="H4" s="115" t="s">
        <v>6</v>
      </c>
      <c r="I4" s="103" t="s">
        <v>7</v>
      </c>
      <c r="J4" s="103" t="s">
        <v>8</v>
      </c>
      <c r="K4" s="105" t="s">
        <v>9</v>
      </c>
      <c r="L4" s="103" t="s">
        <v>10</v>
      </c>
      <c r="M4" s="107" t="s">
        <v>11</v>
      </c>
      <c r="N4" s="107" t="s">
        <v>12</v>
      </c>
      <c r="O4" s="44" t="s">
        <v>20</v>
      </c>
      <c r="P4" s="44" t="s">
        <v>20</v>
      </c>
      <c r="Q4" s="44" t="s">
        <v>20</v>
      </c>
      <c r="R4" s="44" t="s">
        <v>20</v>
      </c>
      <c r="S4" s="44" t="s">
        <v>20</v>
      </c>
      <c r="T4" s="107" t="s">
        <v>16</v>
      </c>
      <c r="U4" s="107" t="s">
        <v>17</v>
      </c>
      <c r="V4" s="107" t="s">
        <v>75</v>
      </c>
      <c r="W4" s="107" t="s">
        <v>19</v>
      </c>
      <c r="X4" s="109"/>
    </row>
    <row r="5" spans="2:24" s="26" customFormat="1" ht="79.5" customHeight="1" thickBot="1" x14ac:dyDescent="0.4">
      <c r="B5" s="114"/>
      <c r="C5" s="104"/>
      <c r="D5" s="104"/>
      <c r="E5" s="104"/>
      <c r="F5" s="104"/>
      <c r="G5" s="116"/>
      <c r="H5" s="116"/>
      <c r="I5" s="104"/>
      <c r="J5" s="104"/>
      <c r="K5" s="106"/>
      <c r="L5" s="104"/>
      <c r="M5" s="108"/>
      <c r="N5" s="108"/>
      <c r="O5" s="45" t="s">
        <v>7</v>
      </c>
      <c r="P5" s="45" t="s">
        <v>8</v>
      </c>
      <c r="Q5" s="46" t="s">
        <v>13</v>
      </c>
      <c r="R5" s="45" t="s">
        <v>10</v>
      </c>
      <c r="S5" s="45" t="s">
        <v>15</v>
      </c>
      <c r="T5" s="108"/>
      <c r="U5" s="108"/>
      <c r="V5" s="108"/>
      <c r="W5" s="63" t="s">
        <v>18</v>
      </c>
      <c r="X5" s="47" t="s">
        <v>21</v>
      </c>
    </row>
    <row r="6" spans="2:24" s="26" customFormat="1" ht="154.5" customHeight="1" x14ac:dyDescent="0.35">
      <c r="B6" s="27">
        <v>1</v>
      </c>
      <c r="C6" s="28" t="s">
        <v>22</v>
      </c>
      <c r="D6" s="28" t="s">
        <v>24</v>
      </c>
      <c r="E6" s="28" t="s">
        <v>25</v>
      </c>
      <c r="F6" s="28" t="s">
        <v>27</v>
      </c>
      <c r="G6" s="29" t="s">
        <v>106</v>
      </c>
      <c r="H6" s="29" t="s">
        <v>119</v>
      </c>
      <c r="I6" s="29">
        <v>1</v>
      </c>
      <c r="J6" s="29">
        <v>5</v>
      </c>
      <c r="K6" s="30">
        <f>+I6+J6</f>
        <v>6</v>
      </c>
      <c r="L6" s="28" t="str">
        <f>IF(K6&lt;=4,"Riesgo Bajo",IF(K6=5,"Riesgo Medio",IF(K6&lt;=7,"Riesgo Alto",IF(K6&gt;=8,"Riesgo Extremo"))))</f>
        <v>Riesgo Alto</v>
      </c>
      <c r="M6" s="29" t="s">
        <v>209</v>
      </c>
      <c r="N6" s="29" t="s">
        <v>120</v>
      </c>
      <c r="O6" s="29">
        <v>1</v>
      </c>
      <c r="P6" s="29">
        <v>2</v>
      </c>
      <c r="Q6" s="30">
        <f>+O6+P6</f>
        <v>3</v>
      </c>
      <c r="R6" s="28" t="str">
        <f>IF(Q6&lt;=4,"Riesgo Bajo",IF(Q6=5,"Riesgo Medio",IF(Q6&lt;=7,"Riesgo Alto",IF(Q6&gt;=8,"Riesgo Extremo"))))</f>
        <v>Riesgo Bajo</v>
      </c>
      <c r="S6" s="29" t="s">
        <v>86</v>
      </c>
      <c r="T6" s="29" t="s">
        <v>229</v>
      </c>
      <c r="U6" s="29" t="s">
        <v>93</v>
      </c>
      <c r="V6" s="29" t="s">
        <v>93</v>
      </c>
      <c r="W6" s="29" t="s">
        <v>121</v>
      </c>
      <c r="X6" s="31" t="s">
        <v>122</v>
      </c>
    </row>
    <row r="7" spans="2:24" s="26" customFormat="1" ht="141.75" customHeight="1" x14ac:dyDescent="0.35">
      <c r="B7" s="32">
        <v>2</v>
      </c>
      <c r="C7" s="33" t="s">
        <v>22</v>
      </c>
      <c r="D7" s="37" t="s">
        <v>24</v>
      </c>
      <c r="E7" s="37" t="s">
        <v>123</v>
      </c>
      <c r="F7" s="37" t="s">
        <v>124</v>
      </c>
      <c r="G7" s="34" t="s">
        <v>125</v>
      </c>
      <c r="H7" s="34" t="s">
        <v>178</v>
      </c>
      <c r="I7" s="36">
        <v>3</v>
      </c>
      <c r="J7" s="36">
        <v>4</v>
      </c>
      <c r="K7" s="30">
        <f t="shared" ref="K7:K29" si="0">+I7+J7</f>
        <v>7</v>
      </c>
      <c r="L7" s="28" t="str">
        <f t="shared" ref="L7:L29" si="1">IF(K7&lt;=4,"Riesgo Bajo",IF(K7=5,"Riesgo Medio",IF(K7&lt;=7,"Riesgo Alto",IF(K7&gt;=8,"Riesgo Extremo"))))</f>
        <v>Riesgo Alto</v>
      </c>
      <c r="M7" s="29" t="s">
        <v>209</v>
      </c>
      <c r="N7" s="34" t="s">
        <v>126</v>
      </c>
      <c r="O7" s="36">
        <v>2</v>
      </c>
      <c r="P7" s="36">
        <v>1</v>
      </c>
      <c r="Q7" s="30">
        <f t="shared" ref="Q7:Q29" si="2">+O7+P7</f>
        <v>3</v>
      </c>
      <c r="R7" s="28" t="str">
        <f t="shared" ref="R7:R29" si="3">IF(Q7&lt;=4,"Riesgo Bajo",IF(Q7=5,"Riesgo Medio",IF(Q7&lt;=7,"Riesgo Alto",IF(Q7&gt;=8,"Riesgo Extremo"))))</f>
        <v>Riesgo Bajo</v>
      </c>
      <c r="S7" s="29" t="s">
        <v>127</v>
      </c>
      <c r="T7" s="34" t="s">
        <v>229</v>
      </c>
      <c r="U7" s="34" t="s">
        <v>128</v>
      </c>
      <c r="V7" s="34" t="s">
        <v>128</v>
      </c>
      <c r="W7" s="48" t="s">
        <v>129</v>
      </c>
      <c r="X7" s="35" t="s">
        <v>130</v>
      </c>
    </row>
    <row r="8" spans="2:24" s="26" customFormat="1" ht="119.25" customHeight="1" x14ac:dyDescent="0.35">
      <c r="B8" s="27">
        <v>3</v>
      </c>
      <c r="C8" s="33" t="s">
        <v>22</v>
      </c>
      <c r="D8" s="37" t="s">
        <v>24</v>
      </c>
      <c r="E8" s="37" t="s">
        <v>25</v>
      </c>
      <c r="F8" s="37" t="s">
        <v>91</v>
      </c>
      <c r="G8" s="34" t="s">
        <v>131</v>
      </c>
      <c r="H8" s="34" t="s">
        <v>132</v>
      </c>
      <c r="I8" s="52">
        <v>2</v>
      </c>
      <c r="J8" s="36">
        <v>4</v>
      </c>
      <c r="K8" s="30">
        <f t="shared" si="0"/>
        <v>6</v>
      </c>
      <c r="L8" s="28" t="str">
        <f t="shared" si="1"/>
        <v>Riesgo Alto</v>
      </c>
      <c r="M8" s="29" t="s">
        <v>209</v>
      </c>
      <c r="N8" s="34" t="s">
        <v>133</v>
      </c>
      <c r="O8" s="36">
        <v>1</v>
      </c>
      <c r="P8" s="36">
        <v>1</v>
      </c>
      <c r="Q8" s="30">
        <f t="shared" si="2"/>
        <v>2</v>
      </c>
      <c r="R8" s="28" t="str">
        <f t="shared" si="3"/>
        <v>Riesgo Bajo</v>
      </c>
      <c r="S8" s="29" t="s">
        <v>127</v>
      </c>
      <c r="T8" s="34" t="s">
        <v>229</v>
      </c>
      <c r="U8" s="34" t="s">
        <v>134</v>
      </c>
      <c r="V8" s="34" t="s">
        <v>134</v>
      </c>
      <c r="W8" s="48" t="s">
        <v>242</v>
      </c>
      <c r="X8" s="35" t="s">
        <v>135</v>
      </c>
    </row>
    <row r="9" spans="2:24" s="26" customFormat="1" ht="109.5" customHeight="1" x14ac:dyDescent="0.35">
      <c r="B9" s="32">
        <v>4</v>
      </c>
      <c r="C9" s="33" t="s">
        <v>22</v>
      </c>
      <c r="D9" s="33" t="s">
        <v>24</v>
      </c>
      <c r="E9" s="37" t="s">
        <v>87</v>
      </c>
      <c r="F9" s="33" t="s">
        <v>27</v>
      </c>
      <c r="G9" s="34" t="s">
        <v>112</v>
      </c>
      <c r="H9" s="34" t="s">
        <v>97</v>
      </c>
      <c r="I9" s="36">
        <v>2</v>
      </c>
      <c r="J9" s="34">
        <v>5</v>
      </c>
      <c r="K9" s="30">
        <f t="shared" si="0"/>
        <v>7</v>
      </c>
      <c r="L9" s="28" t="str">
        <f t="shared" si="1"/>
        <v>Riesgo Alto</v>
      </c>
      <c r="M9" s="34" t="s">
        <v>103</v>
      </c>
      <c r="N9" s="34" t="s">
        <v>136</v>
      </c>
      <c r="O9" s="34">
        <v>1</v>
      </c>
      <c r="P9" s="34">
        <v>1</v>
      </c>
      <c r="Q9" s="30">
        <f t="shared" si="2"/>
        <v>2</v>
      </c>
      <c r="R9" s="28" t="str">
        <f t="shared" si="3"/>
        <v>Riesgo Bajo</v>
      </c>
      <c r="S9" s="29" t="s">
        <v>86</v>
      </c>
      <c r="T9" s="34" t="s">
        <v>230</v>
      </c>
      <c r="U9" s="34" t="s">
        <v>110</v>
      </c>
      <c r="V9" s="34" t="s">
        <v>113</v>
      </c>
      <c r="W9" s="34" t="s">
        <v>111</v>
      </c>
      <c r="X9" s="35" t="s">
        <v>109</v>
      </c>
    </row>
    <row r="10" spans="2:24" s="26" customFormat="1" ht="75" x14ac:dyDescent="0.35">
      <c r="B10" s="27">
        <v>5</v>
      </c>
      <c r="C10" s="37" t="s">
        <v>101</v>
      </c>
      <c r="D10" s="37" t="s">
        <v>24</v>
      </c>
      <c r="E10" s="37" t="s">
        <v>87</v>
      </c>
      <c r="F10" s="37" t="s">
        <v>85</v>
      </c>
      <c r="G10" s="34" t="s">
        <v>137</v>
      </c>
      <c r="H10" s="34" t="s">
        <v>97</v>
      </c>
      <c r="I10" s="36">
        <v>3</v>
      </c>
      <c r="J10" s="36">
        <v>3</v>
      </c>
      <c r="K10" s="30">
        <f t="shared" si="0"/>
        <v>6</v>
      </c>
      <c r="L10" s="28" t="str">
        <f t="shared" si="1"/>
        <v>Riesgo Alto</v>
      </c>
      <c r="M10" s="34" t="s">
        <v>103</v>
      </c>
      <c r="N10" s="34" t="s">
        <v>243</v>
      </c>
      <c r="O10" s="36">
        <v>2</v>
      </c>
      <c r="P10" s="36">
        <v>2</v>
      </c>
      <c r="Q10" s="30">
        <f t="shared" si="2"/>
        <v>4</v>
      </c>
      <c r="R10" s="28" t="str">
        <f t="shared" si="3"/>
        <v>Riesgo Bajo</v>
      </c>
      <c r="S10" s="29" t="s">
        <v>86</v>
      </c>
      <c r="T10" s="34" t="s">
        <v>240</v>
      </c>
      <c r="U10" s="34" t="s">
        <v>88</v>
      </c>
      <c r="V10" s="34" t="s">
        <v>89</v>
      </c>
      <c r="W10" s="34" t="s">
        <v>244</v>
      </c>
      <c r="X10" s="35" t="s">
        <v>138</v>
      </c>
    </row>
    <row r="11" spans="2:24" s="26" customFormat="1" ht="65" x14ac:dyDescent="0.35">
      <c r="B11" s="32">
        <v>6</v>
      </c>
      <c r="C11" s="37" t="s">
        <v>101</v>
      </c>
      <c r="D11" s="37" t="s">
        <v>24</v>
      </c>
      <c r="E11" s="37" t="s">
        <v>26</v>
      </c>
      <c r="F11" s="37" t="s">
        <v>85</v>
      </c>
      <c r="G11" s="34" t="s">
        <v>182</v>
      </c>
      <c r="H11" s="34" t="s">
        <v>210</v>
      </c>
      <c r="I11" s="36">
        <v>3</v>
      </c>
      <c r="J11" s="36">
        <v>2</v>
      </c>
      <c r="K11" s="30">
        <f t="shared" si="0"/>
        <v>5</v>
      </c>
      <c r="L11" s="28" t="str">
        <f t="shared" si="1"/>
        <v>Riesgo Medio</v>
      </c>
      <c r="M11" s="34" t="s">
        <v>103</v>
      </c>
      <c r="N11" s="34" t="s">
        <v>179</v>
      </c>
      <c r="O11" s="36">
        <v>1</v>
      </c>
      <c r="P11" s="36">
        <v>2</v>
      </c>
      <c r="Q11" s="30">
        <f t="shared" si="2"/>
        <v>3</v>
      </c>
      <c r="R11" s="28" t="str">
        <f t="shared" si="3"/>
        <v>Riesgo Bajo</v>
      </c>
      <c r="S11" s="29" t="s">
        <v>86</v>
      </c>
      <c r="T11" s="34" t="s">
        <v>230</v>
      </c>
      <c r="U11" s="34" t="s">
        <v>90</v>
      </c>
      <c r="V11" s="34" t="s">
        <v>90</v>
      </c>
      <c r="W11" s="34" t="s">
        <v>245</v>
      </c>
      <c r="X11" s="35" t="s">
        <v>95</v>
      </c>
    </row>
    <row r="12" spans="2:24" s="26" customFormat="1" ht="193.5" customHeight="1" x14ac:dyDescent="0.35">
      <c r="B12" s="27">
        <v>7</v>
      </c>
      <c r="C12" s="66" t="s">
        <v>101</v>
      </c>
      <c r="D12" s="66" t="s">
        <v>23</v>
      </c>
      <c r="E12" s="66" t="s">
        <v>26</v>
      </c>
      <c r="F12" s="66" t="s">
        <v>85</v>
      </c>
      <c r="G12" s="65" t="s">
        <v>183</v>
      </c>
      <c r="H12" s="65" t="s">
        <v>175</v>
      </c>
      <c r="I12" s="36">
        <v>4</v>
      </c>
      <c r="J12" s="36">
        <v>4</v>
      </c>
      <c r="K12" s="30">
        <v>8</v>
      </c>
      <c r="L12" s="28" t="s">
        <v>173</v>
      </c>
      <c r="M12" s="34" t="s">
        <v>103</v>
      </c>
      <c r="N12" s="34" t="s">
        <v>184</v>
      </c>
      <c r="O12" s="36">
        <v>2</v>
      </c>
      <c r="P12" s="36">
        <v>2</v>
      </c>
      <c r="Q12" s="30">
        <v>4</v>
      </c>
      <c r="R12" s="28" t="s">
        <v>174</v>
      </c>
      <c r="S12" s="29" t="s">
        <v>127</v>
      </c>
      <c r="T12" s="34" t="s">
        <v>238</v>
      </c>
      <c r="U12" s="34" t="s">
        <v>140</v>
      </c>
      <c r="V12" s="34" t="s">
        <v>139</v>
      </c>
      <c r="W12" s="34" t="s">
        <v>215</v>
      </c>
      <c r="X12" s="35" t="s">
        <v>95</v>
      </c>
    </row>
    <row r="13" spans="2:24" s="26" customFormat="1" ht="125" x14ac:dyDescent="0.35">
      <c r="B13" s="32">
        <v>8</v>
      </c>
      <c r="C13" s="57" t="s">
        <v>101</v>
      </c>
      <c r="D13" s="57" t="s">
        <v>23</v>
      </c>
      <c r="E13" s="57" t="s">
        <v>26</v>
      </c>
      <c r="F13" s="57" t="s">
        <v>85</v>
      </c>
      <c r="G13" s="56" t="s">
        <v>176</v>
      </c>
      <c r="H13" s="56" t="s">
        <v>177</v>
      </c>
      <c r="I13" s="36">
        <v>4</v>
      </c>
      <c r="J13" s="36">
        <v>4</v>
      </c>
      <c r="K13" s="30">
        <v>8</v>
      </c>
      <c r="L13" s="28" t="s">
        <v>173</v>
      </c>
      <c r="M13" s="34" t="s">
        <v>103</v>
      </c>
      <c r="N13" s="34" t="s">
        <v>246</v>
      </c>
      <c r="O13" s="36">
        <v>2</v>
      </c>
      <c r="P13" s="36">
        <v>2</v>
      </c>
      <c r="Q13" s="30">
        <v>4</v>
      </c>
      <c r="R13" s="28" t="s">
        <v>174</v>
      </c>
      <c r="S13" s="29" t="s">
        <v>127</v>
      </c>
      <c r="T13" s="34" t="s">
        <v>238</v>
      </c>
      <c r="U13" s="34" t="s">
        <v>140</v>
      </c>
      <c r="V13" s="34" t="s">
        <v>139</v>
      </c>
      <c r="W13" s="34" t="s">
        <v>216</v>
      </c>
      <c r="X13" s="35" t="s">
        <v>95</v>
      </c>
    </row>
    <row r="14" spans="2:24" s="26" customFormat="1" ht="75" x14ac:dyDescent="0.35">
      <c r="B14" s="27">
        <v>9</v>
      </c>
      <c r="C14" s="33" t="s">
        <v>22</v>
      </c>
      <c r="D14" s="37" t="s">
        <v>24</v>
      </c>
      <c r="E14" s="37" t="s">
        <v>26</v>
      </c>
      <c r="F14" s="37" t="s">
        <v>91</v>
      </c>
      <c r="G14" s="34" t="s">
        <v>185</v>
      </c>
      <c r="H14" s="34" t="s">
        <v>186</v>
      </c>
      <c r="I14" s="36">
        <v>2</v>
      </c>
      <c r="J14" s="36">
        <v>5</v>
      </c>
      <c r="K14" s="30">
        <f t="shared" si="0"/>
        <v>7</v>
      </c>
      <c r="L14" s="28" t="str">
        <f t="shared" si="1"/>
        <v>Riesgo Alto</v>
      </c>
      <c r="M14" s="34" t="s">
        <v>103</v>
      </c>
      <c r="N14" s="34" t="s">
        <v>222</v>
      </c>
      <c r="O14" s="36">
        <v>1</v>
      </c>
      <c r="P14" s="36">
        <v>2</v>
      </c>
      <c r="Q14" s="30">
        <f t="shared" si="2"/>
        <v>3</v>
      </c>
      <c r="R14" s="28" t="str">
        <f t="shared" si="3"/>
        <v>Riesgo Bajo</v>
      </c>
      <c r="S14" s="29" t="s">
        <v>86</v>
      </c>
      <c r="T14" s="34" t="s">
        <v>104</v>
      </c>
      <c r="U14" s="34" t="s">
        <v>90</v>
      </c>
      <c r="V14" s="34" t="s">
        <v>139</v>
      </c>
      <c r="W14" s="48" t="s">
        <v>187</v>
      </c>
      <c r="X14" s="35" t="s">
        <v>94</v>
      </c>
    </row>
    <row r="15" spans="2:24" ht="198.75" customHeight="1" x14ac:dyDescent="0.25">
      <c r="B15" s="32">
        <v>10</v>
      </c>
      <c r="C15" s="33" t="s">
        <v>101</v>
      </c>
      <c r="D15" s="37" t="s">
        <v>24</v>
      </c>
      <c r="E15" s="37" t="s">
        <v>26</v>
      </c>
      <c r="F15" s="37" t="s">
        <v>92</v>
      </c>
      <c r="G15" s="34" t="s">
        <v>207</v>
      </c>
      <c r="H15" s="34" t="s">
        <v>188</v>
      </c>
      <c r="I15" s="52">
        <v>3</v>
      </c>
      <c r="J15" s="36">
        <v>2</v>
      </c>
      <c r="K15" s="30">
        <f t="shared" si="0"/>
        <v>5</v>
      </c>
      <c r="L15" s="28" t="str">
        <f t="shared" si="1"/>
        <v>Riesgo Medio</v>
      </c>
      <c r="M15" s="34" t="s">
        <v>103</v>
      </c>
      <c r="N15" s="34" t="s">
        <v>189</v>
      </c>
      <c r="O15" s="36">
        <v>2</v>
      </c>
      <c r="P15" s="36">
        <v>1</v>
      </c>
      <c r="Q15" s="30">
        <f t="shared" si="2"/>
        <v>3</v>
      </c>
      <c r="R15" s="28" t="str">
        <f t="shared" si="3"/>
        <v>Riesgo Bajo</v>
      </c>
      <c r="S15" s="29" t="s">
        <v>127</v>
      </c>
      <c r="T15" s="34" t="s">
        <v>239</v>
      </c>
      <c r="U15" s="34" t="s">
        <v>140</v>
      </c>
      <c r="V15" s="34" t="s">
        <v>139</v>
      </c>
      <c r="W15" s="48" t="s">
        <v>211</v>
      </c>
      <c r="X15" s="35" t="s">
        <v>141</v>
      </c>
    </row>
    <row r="16" spans="2:24" s="26" customFormat="1" ht="150" x14ac:dyDescent="0.35">
      <c r="B16" s="27">
        <v>11</v>
      </c>
      <c r="C16" s="33" t="s">
        <v>22</v>
      </c>
      <c r="D16" s="37" t="s">
        <v>24</v>
      </c>
      <c r="E16" s="37" t="s">
        <v>26</v>
      </c>
      <c r="F16" s="37" t="s">
        <v>92</v>
      </c>
      <c r="G16" s="34" t="s">
        <v>168</v>
      </c>
      <c r="H16" s="34" t="s">
        <v>142</v>
      </c>
      <c r="I16" s="36">
        <v>1</v>
      </c>
      <c r="J16" s="36">
        <v>4</v>
      </c>
      <c r="K16" s="30">
        <f t="shared" si="0"/>
        <v>5</v>
      </c>
      <c r="L16" s="28" t="str">
        <f t="shared" si="1"/>
        <v>Riesgo Medio</v>
      </c>
      <c r="M16" s="34" t="s">
        <v>223</v>
      </c>
      <c r="N16" s="34" t="s">
        <v>190</v>
      </c>
      <c r="O16" s="36">
        <v>1</v>
      </c>
      <c r="P16" s="34">
        <v>2</v>
      </c>
      <c r="Q16" s="30">
        <f t="shared" si="2"/>
        <v>3</v>
      </c>
      <c r="R16" s="28" t="str">
        <f t="shared" si="3"/>
        <v>Riesgo Bajo</v>
      </c>
      <c r="S16" s="29" t="s">
        <v>86</v>
      </c>
      <c r="T16" s="34" t="s">
        <v>230</v>
      </c>
      <c r="U16" s="34" t="s">
        <v>90</v>
      </c>
      <c r="V16" s="34" t="s">
        <v>90</v>
      </c>
      <c r="W16" s="48" t="s">
        <v>214</v>
      </c>
      <c r="X16" s="35" t="s">
        <v>95</v>
      </c>
    </row>
    <row r="17" spans="2:24" s="26" customFormat="1" ht="116.25" customHeight="1" x14ac:dyDescent="0.35">
      <c r="B17" s="32">
        <v>12</v>
      </c>
      <c r="C17" s="33" t="s">
        <v>22</v>
      </c>
      <c r="D17" s="33" t="s">
        <v>23</v>
      </c>
      <c r="E17" s="37" t="s">
        <v>26</v>
      </c>
      <c r="F17" s="37" t="s">
        <v>100</v>
      </c>
      <c r="G17" s="34" t="s">
        <v>143</v>
      </c>
      <c r="H17" s="34" t="s">
        <v>105</v>
      </c>
      <c r="I17" s="52">
        <v>2</v>
      </c>
      <c r="J17" s="52">
        <v>4</v>
      </c>
      <c r="K17" s="30">
        <f t="shared" si="0"/>
        <v>6</v>
      </c>
      <c r="L17" s="28" t="str">
        <f t="shared" si="1"/>
        <v>Riesgo Alto</v>
      </c>
      <c r="M17" s="34" t="s">
        <v>223</v>
      </c>
      <c r="N17" s="56" t="s">
        <v>144</v>
      </c>
      <c r="O17" s="52">
        <v>2</v>
      </c>
      <c r="P17" s="52">
        <v>3</v>
      </c>
      <c r="Q17" s="30">
        <f t="shared" si="2"/>
        <v>5</v>
      </c>
      <c r="R17" s="28" t="str">
        <f t="shared" si="3"/>
        <v>Riesgo Medio</v>
      </c>
      <c r="S17" s="29" t="s">
        <v>98</v>
      </c>
      <c r="T17" s="34" t="s">
        <v>230</v>
      </c>
      <c r="U17" s="34" t="s">
        <v>96</v>
      </c>
      <c r="V17" s="34" t="s">
        <v>96</v>
      </c>
      <c r="W17" s="34" t="s">
        <v>213</v>
      </c>
      <c r="X17" s="35" t="s">
        <v>99</v>
      </c>
    </row>
    <row r="18" spans="2:24" s="26" customFormat="1" ht="116.25" customHeight="1" x14ac:dyDescent="0.35">
      <c r="B18" s="27">
        <v>13</v>
      </c>
      <c r="C18" s="33" t="s">
        <v>22</v>
      </c>
      <c r="D18" s="33" t="s">
        <v>23</v>
      </c>
      <c r="E18" s="37" t="s">
        <v>26</v>
      </c>
      <c r="F18" s="37" t="s">
        <v>100</v>
      </c>
      <c r="G18" s="34" t="s">
        <v>171</v>
      </c>
      <c r="H18" s="34" t="s">
        <v>169</v>
      </c>
      <c r="I18" s="52">
        <v>3</v>
      </c>
      <c r="J18" s="52">
        <v>3</v>
      </c>
      <c r="K18" s="30">
        <f t="shared" ref="K18" si="4">+I18+J18</f>
        <v>6</v>
      </c>
      <c r="L18" s="28" t="str">
        <f t="shared" ref="L18" si="5">IF(K18&lt;=4,"Riesgo Bajo",IF(K18=5,"Riesgo Medio",IF(K18&lt;=7,"Riesgo Alto",IF(K18&gt;=8,"Riesgo Extremo"))))</f>
        <v>Riesgo Alto</v>
      </c>
      <c r="M18" s="34" t="s">
        <v>224</v>
      </c>
      <c r="N18" s="56" t="s">
        <v>170</v>
      </c>
      <c r="O18" s="52">
        <v>2</v>
      </c>
      <c r="P18" s="52">
        <v>2</v>
      </c>
      <c r="Q18" s="30">
        <f t="shared" ref="Q18" si="6">+O18+P18</f>
        <v>4</v>
      </c>
      <c r="R18" s="28" t="str">
        <f t="shared" ref="R18" si="7">IF(Q18&lt;=4,"Riesgo Bajo",IF(Q18=5,"Riesgo Medio",IF(Q18&lt;=7,"Riesgo Alto",IF(Q18&gt;=8,"Riesgo Extremo"))))</f>
        <v>Riesgo Bajo</v>
      </c>
      <c r="S18" s="29" t="s">
        <v>98</v>
      </c>
      <c r="T18" s="34" t="s">
        <v>230</v>
      </c>
      <c r="U18" s="34" t="s">
        <v>96</v>
      </c>
      <c r="V18" s="34" t="s">
        <v>96</v>
      </c>
      <c r="W18" s="34" t="s">
        <v>213</v>
      </c>
      <c r="X18" s="35" t="s">
        <v>99</v>
      </c>
    </row>
    <row r="19" spans="2:24" s="54" customFormat="1" ht="62.5" x14ac:dyDescent="0.35">
      <c r="B19" s="32">
        <v>14</v>
      </c>
      <c r="C19" s="49" t="s">
        <v>22</v>
      </c>
      <c r="D19" s="49" t="s">
        <v>24</v>
      </c>
      <c r="E19" s="50" t="s">
        <v>26</v>
      </c>
      <c r="F19" s="50" t="s">
        <v>85</v>
      </c>
      <c r="G19" s="34" t="s">
        <v>191</v>
      </c>
      <c r="H19" s="34" t="s">
        <v>192</v>
      </c>
      <c r="I19" s="52">
        <v>3</v>
      </c>
      <c r="J19" s="51">
        <v>4</v>
      </c>
      <c r="K19" s="30">
        <f t="shared" si="0"/>
        <v>7</v>
      </c>
      <c r="L19" s="28" t="str">
        <f t="shared" si="1"/>
        <v>Riesgo Alto</v>
      </c>
      <c r="M19" s="34" t="s">
        <v>180</v>
      </c>
      <c r="N19" s="34" t="s">
        <v>193</v>
      </c>
      <c r="O19" s="52">
        <v>2</v>
      </c>
      <c r="P19" s="51">
        <v>3</v>
      </c>
      <c r="Q19" s="30">
        <f t="shared" si="2"/>
        <v>5</v>
      </c>
      <c r="R19" s="28" t="str">
        <f t="shared" si="3"/>
        <v>Riesgo Medio</v>
      </c>
      <c r="S19" s="29" t="s">
        <v>86</v>
      </c>
      <c r="T19" s="34" t="s">
        <v>232</v>
      </c>
      <c r="U19" s="52" t="s">
        <v>116</v>
      </c>
      <c r="V19" s="52" t="s">
        <v>117</v>
      </c>
      <c r="W19" s="48" t="s">
        <v>194</v>
      </c>
      <c r="X19" s="53" t="s">
        <v>118</v>
      </c>
    </row>
    <row r="20" spans="2:24" s="54" customFormat="1" ht="75" x14ac:dyDescent="0.35">
      <c r="B20" s="27">
        <v>15</v>
      </c>
      <c r="C20" s="49" t="s">
        <v>22</v>
      </c>
      <c r="D20" s="49" t="s">
        <v>24</v>
      </c>
      <c r="E20" s="50" t="s">
        <v>26</v>
      </c>
      <c r="F20" s="50" t="s">
        <v>85</v>
      </c>
      <c r="G20" s="34" t="s">
        <v>195</v>
      </c>
      <c r="H20" s="34" t="s">
        <v>154</v>
      </c>
      <c r="I20" s="52">
        <v>3</v>
      </c>
      <c r="J20" s="51">
        <v>4</v>
      </c>
      <c r="K20" s="30">
        <f t="shared" ref="K20" si="8">+I20+J20</f>
        <v>7</v>
      </c>
      <c r="L20" s="28" t="str">
        <f t="shared" ref="L20" si="9">IF(K20&lt;=4,"Riesgo Bajo",IF(K20=5,"Riesgo Medio",IF(K20&lt;=7,"Riesgo Alto",IF(K20&gt;=8,"Riesgo Extremo"))))</f>
        <v>Riesgo Alto</v>
      </c>
      <c r="M20" s="34" t="s">
        <v>180</v>
      </c>
      <c r="N20" s="34" t="s">
        <v>172</v>
      </c>
      <c r="O20" s="52">
        <v>2</v>
      </c>
      <c r="P20" s="51">
        <v>3</v>
      </c>
      <c r="Q20" s="30">
        <f t="shared" ref="Q20" si="10">+O20+P20</f>
        <v>5</v>
      </c>
      <c r="R20" s="28" t="str">
        <f t="shared" ref="R20" si="11">IF(Q20&lt;=4,"Riesgo Bajo",IF(Q20=5,"Riesgo Medio",IF(Q20&lt;=7,"Riesgo Alto",IF(Q20&gt;=8,"Riesgo Extremo"))))</f>
        <v>Riesgo Medio</v>
      </c>
      <c r="S20" s="29" t="s">
        <v>86</v>
      </c>
      <c r="T20" s="34" t="s">
        <v>233</v>
      </c>
      <c r="U20" s="52" t="s">
        <v>116</v>
      </c>
      <c r="V20" s="52" t="s">
        <v>117</v>
      </c>
      <c r="W20" s="48" t="s">
        <v>194</v>
      </c>
      <c r="X20" s="53" t="s">
        <v>118</v>
      </c>
    </row>
    <row r="21" spans="2:24" s="54" customFormat="1" ht="100" x14ac:dyDescent="0.35">
      <c r="B21" s="32">
        <v>16</v>
      </c>
      <c r="C21" s="49" t="s">
        <v>22</v>
      </c>
      <c r="D21" s="50" t="s">
        <v>24</v>
      </c>
      <c r="E21" s="50" t="s">
        <v>26</v>
      </c>
      <c r="F21" s="50" t="s">
        <v>85</v>
      </c>
      <c r="G21" s="34" t="s">
        <v>196</v>
      </c>
      <c r="H21" s="34" t="s">
        <v>145</v>
      </c>
      <c r="I21" s="51">
        <v>3</v>
      </c>
      <c r="J21" s="51">
        <v>5</v>
      </c>
      <c r="K21" s="30">
        <f t="shared" si="0"/>
        <v>8</v>
      </c>
      <c r="L21" s="28" t="str">
        <f t="shared" si="1"/>
        <v>Riesgo Extremo</v>
      </c>
      <c r="M21" s="34" t="s">
        <v>180</v>
      </c>
      <c r="N21" s="52" t="s">
        <v>197</v>
      </c>
      <c r="O21" s="51">
        <v>1</v>
      </c>
      <c r="P21" s="51">
        <v>3</v>
      </c>
      <c r="Q21" s="30">
        <f t="shared" si="2"/>
        <v>4</v>
      </c>
      <c r="R21" s="28" t="str">
        <f t="shared" si="3"/>
        <v>Riesgo Bajo</v>
      </c>
      <c r="S21" s="29" t="s">
        <v>86</v>
      </c>
      <c r="T21" s="52" t="s">
        <v>238</v>
      </c>
      <c r="U21" s="52" t="s">
        <v>116</v>
      </c>
      <c r="V21" s="52" t="s">
        <v>117</v>
      </c>
      <c r="W21" s="52" t="s">
        <v>212</v>
      </c>
      <c r="X21" s="53" t="s">
        <v>118</v>
      </c>
    </row>
    <row r="22" spans="2:24" s="54" customFormat="1" ht="87.5" x14ac:dyDescent="0.35">
      <c r="B22" s="27">
        <v>17</v>
      </c>
      <c r="C22" s="49" t="s">
        <v>22</v>
      </c>
      <c r="D22" s="50" t="s">
        <v>24</v>
      </c>
      <c r="E22" s="50" t="s">
        <v>26</v>
      </c>
      <c r="F22" s="55" t="s">
        <v>102</v>
      </c>
      <c r="G22" s="34" t="s">
        <v>146</v>
      </c>
      <c r="H22" s="34" t="s">
        <v>147</v>
      </c>
      <c r="I22" s="51">
        <v>4</v>
      </c>
      <c r="J22" s="51">
        <v>4</v>
      </c>
      <c r="K22" s="30">
        <f t="shared" si="0"/>
        <v>8</v>
      </c>
      <c r="L22" s="28" t="str">
        <f t="shared" si="1"/>
        <v>Riesgo Extremo</v>
      </c>
      <c r="M22" s="52" t="s">
        <v>225</v>
      </c>
      <c r="N22" s="52" t="s">
        <v>198</v>
      </c>
      <c r="O22" s="51">
        <v>2</v>
      </c>
      <c r="P22" s="51">
        <v>1</v>
      </c>
      <c r="Q22" s="30">
        <f t="shared" si="2"/>
        <v>3</v>
      </c>
      <c r="R22" s="28" t="str">
        <f t="shared" si="3"/>
        <v>Riesgo Bajo</v>
      </c>
      <c r="S22" s="29" t="s">
        <v>86</v>
      </c>
      <c r="T22" s="52" t="s">
        <v>231</v>
      </c>
      <c r="U22" s="52" t="s">
        <v>116</v>
      </c>
      <c r="V22" s="52" t="s">
        <v>148</v>
      </c>
      <c r="W22" s="52" t="s">
        <v>217</v>
      </c>
      <c r="X22" s="53" t="s">
        <v>118</v>
      </c>
    </row>
    <row r="23" spans="2:24" s="54" customFormat="1" ht="100" x14ac:dyDescent="0.35">
      <c r="B23" s="32">
        <v>18</v>
      </c>
      <c r="C23" s="49" t="s">
        <v>22</v>
      </c>
      <c r="D23" s="50" t="s">
        <v>24</v>
      </c>
      <c r="E23" s="50" t="s">
        <v>26</v>
      </c>
      <c r="F23" s="50" t="s">
        <v>92</v>
      </c>
      <c r="G23" s="34" t="s">
        <v>149</v>
      </c>
      <c r="H23" s="34" t="s">
        <v>150</v>
      </c>
      <c r="I23" s="51">
        <v>4</v>
      </c>
      <c r="J23" s="51">
        <v>4</v>
      </c>
      <c r="K23" s="30">
        <f t="shared" si="0"/>
        <v>8</v>
      </c>
      <c r="L23" s="28" t="str">
        <f t="shared" si="1"/>
        <v>Riesgo Extremo</v>
      </c>
      <c r="M23" s="52" t="s">
        <v>226</v>
      </c>
      <c r="N23" s="52" t="s">
        <v>151</v>
      </c>
      <c r="O23" s="51">
        <v>3</v>
      </c>
      <c r="P23" s="51">
        <v>3</v>
      </c>
      <c r="Q23" s="30">
        <f t="shared" si="2"/>
        <v>6</v>
      </c>
      <c r="R23" s="28" t="str">
        <f t="shared" si="3"/>
        <v>Riesgo Alto</v>
      </c>
      <c r="S23" s="29" t="s">
        <v>86</v>
      </c>
      <c r="T23" s="52" t="s">
        <v>231</v>
      </c>
      <c r="U23" s="52" t="s">
        <v>90</v>
      </c>
      <c r="V23" s="52" t="s">
        <v>90</v>
      </c>
      <c r="W23" s="52" t="s">
        <v>152</v>
      </c>
      <c r="X23" s="53" t="s">
        <v>141</v>
      </c>
    </row>
    <row r="24" spans="2:24" s="54" customFormat="1" ht="112.5" x14ac:dyDescent="0.35">
      <c r="B24" s="27">
        <v>19</v>
      </c>
      <c r="C24" s="49" t="s">
        <v>22</v>
      </c>
      <c r="D24" s="50" t="s">
        <v>24</v>
      </c>
      <c r="E24" s="50" t="s">
        <v>26</v>
      </c>
      <c r="F24" s="50" t="s">
        <v>91</v>
      </c>
      <c r="G24" s="34" t="s">
        <v>199</v>
      </c>
      <c r="H24" s="34" t="s">
        <v>329</v>
      </c>
      <c r="I24" s="51">
        <v>3</v>
      </c>
      <c r="J24" s="51">
        <v>4</v>
      </c>
      <c r="K24" s="30">
        <f t="shared" si="0"/>
        <v>7</v>
      </c>
      <c r="L24" s="28" t="str">
        <f t="shared" si="1"/>
        <v>Riesgo Alto</v>
      </c>
      <c r="M24" s="34" t="s">
        <v>103</v>
      </c>
      <c r="N24" s="52" t="s">
        <v>227</v>
      </c>
      <c r="O24" s="51">
        <v>3</v>
      </c>
      <c r="P24" s="51">
        <v>3</v>
      </c>
      <c r="Q24" s="30">
        <f t="shared" si="2"/>
        <v>6</v>
      </c>
      <c r="R24" s="28" t="str">
        <f t="shared" si="3"/>
        <v>Riesgo Alto</v>
      </c>
      <c r="S24" s="29" t="s">
        <v>86</v>
      </c>
      <c r="T24" s="52" t="s">
        <v>231</v>
      </c>
      <c r="U24" s="52" t="s">
        <v>90</v>
      </c>
      <c r="V24" s="52" t="s">
        <v>153</v>
      </c>
      <c r="W24" s="52" t="s">
        <v>218</v>
      </c>
      <c r="X24" s="53" t="s">
        <v>94</v>
      </c>
    </row>
    <row r="25" spans="2:24" s="26" customFormat="1" ht="62.5" x14ac:dyDescent="0.35">
      <c r="B25" s="32">
        <v>20</v>
      </c>
      <c r="C25" s="33" t="s">
        <v>22</v>
      </c>
      <c r="D25" s="37" t="s">
        <v>24</v>
      </c>
      <c r="E25" s="37" t="s">
        <v>26</v>
      </c>
      <c r="F25" s="37" t="s">
        <v>85</v>
      </c>
      <c r="G25" s="34" t="s">
        <v>200</v>
      </c>
      <c r="H25" s="34" t="s">
        <v>114</v>
      </c>
      <c r="I25" s="36">
        <v>1</v>
      </c>
      <c r="J25" s="36">
        <v>4</v>
      </c>
      <c r="K25" s="30">
        <f t="shared" si="0"/>
        <v>5</v>
      </c>
      <c r="L25" s="28" t="str">
        <f t="shared" si="1"/>
        <v>Riesgo Medio</v>
      </c>
      <c r="M25" s="34" t="s">
        <v>223</v>
      </c>
      <c r="N25" s="34" t="s">
        <v>247</v>
      </c>
      <c r="O25" s="36">
        <v>1</v>
      </c>
      <c r="P25" s="34">
        <v>2</v>
      </c>
      <c r="Q25" s="30">
        <f t="shared" si="2"/>
        <v>3</v>
      </c>
      <c r="R25" s="28" t="str">
        <f t="shared" si="3"/>
        <v>Riesgo Bajo</v>
      </c>
      <c r="S25" s="29" t="s">
        <v>86</v>
      </c>
      <c r="T25" s="34" t="s">
        <v>234</v>
      </c>
      <c r="U25" s="34" t="s">
        <v>201</v>
      </c>
      <c r="V25" s="34" t="s">
        <v>201</v>
      </c>
      <c r="W25" s="48" t="s">
        <v>219</v>
      </c>
      <c r="X25" s="35" t="s">
        <v>202</v>
      </c>
    </row>
    <row r="26" spans="2:24" ht="175" x14ac:dyDescent="0.25">
      <c r="B26" s="27">
        <v>21</v>
      </c>
      <c r="C26" s="57" t="s">
        <v>101</v>
      </c>
      <c r="D26" s="57" t="s">
        <v>23</v>
      </c>
      <c r="E26" s="57" t="s">
        <v>26</v>
      </c>
      <c r="F26" s="57" t="s">
        <v>85</v>
      </c>
      <c r="G26" s="56" t="s">
        <v>203</v>
      </c>
      <c r="H26" s="56" t="s">
        <v>204</v>
      </c>
      <c r="I26" s="57">
        <v>3</v>
      </c>
      <c r="J26" s="57">
        <v>5</v>
      </c>
      <c r="K26" s="30">
        <f t="shared" si="0"/>
        <v>8</v>
      </c>
      <c r="L26" s="28" t="str">
        <f t="shared" si="1"/>
        <v>Riesgo Extremo</v>
      </c>
      <c r="M26" s="34" t="s">
        <v>181</v>
      </c>
      <c r="N26" s="52" t="s">
        <v>205</v>
      </c>
      <c r="O26" s="57">
        <v>2</v>
      </c>
      <c r="P26" s="57">
        <v>2</v>
      </c>
      <c r="Q26" s="30">
        <f t="shared" si="2"/>
        <v>4</v>
      </c>
      <c r="R26" s="28" t="str">
        <f t="shared" si="3"/>
        <v>Riesgo Bajo</v>
      </c>
      <c r="S26" s="29" t="s">
        <v>127</v>
      </c>
      <c r="T26" s="34" t="s">
        <v>235</v>
      </c>
      <c r="U26" s="56" t="s">
        <v>140</v>
      </c>
      <c r="V26" s="56" t="s">
        <v>139</v>
      </c>
      <c r="W26" s="52" t="s">
        <v>220</v>
      </c>
      <c r="X26" s="58" t="s">
        <v>141</v>
      </c>
    </row>
    <row r="27" spans="2:24" customFormat="1" ht="112.5" x14ac:dyDescent="0.35">
      <c r="B27" s="32">
        <v>22</v>
      </c>
      <c r="C27" s="57" t="s">
        <v>101</v>
      </c>
      <c r="D27" s="57" t="s">
        <v>24</v>
      </c>
      <c r="E27" s="57" t="s">
        <v>25</v>
      </c>
      <c r="F27" s="57" t="s">
        <v>124</v>
      </c>
      <c r="G27" s="56" t="s">
        <v>155</v>
      </c>
      <c r="H27" s="56" t="s">
        <v>156</v>
      </c>
      <c r="I27" s="57">
        <v>3</v>
      </c>
      <c r="J27" s="57">
        <v>3</v>
      </c>
      <c r="K27" s="30">
        <f t="shared" si="0"/>
        <v>6</v>
      </c>
      <c r="L27" s="28" t="str">
        <f t="shared" si="1"/>
        <v>Riesgo Alto</v>
      </c>
      <c r="M27" s="34" t="s">
        <v>181</v>
      </c>
      <c r="N27" s="52" t="s">
        <v>157</v>
      </c>
      <c r="O27" s="57">
        <v>1</v>
      </c>
      <c r="P27" s="57">
        <v>1</v>
      </c>
      <c r="Q27" s="30">
        <f t="shared" si="2"/>
        <v>2</v>
      </c>
      <c r="R27" s="28" t="str">
        <f t="shared" si="3"/>
        <v>Riesgo Bajo</v>
      </c>
      <c r="S27" s="29" t="s">
        <v>127</v>
      </c>
      <c r="T27" s="34" t="s">
        <v>104</v>
      </c>
      <c r="U27" s="56" t="s">
        <v>158</v>
      </c>
      <c r="V27" s="56" t="s">
        <v>159</v>
      </c>
      <c r="W27" s="52" t="s">
        <v>160</v>
      </c>
      <c r="X27" s="58" t="s">
        <v>161</v>
      </c>
    </row>
    <row r="28" spans="2:24" customFormat="1" ht="137.5" x14ac:dyDescent="0.35">
      <c r="B28" s="27">
        <v>23</v>
      </c>
      <c r="C28" s="57" t="s">
        <v>101</v>
      </c>
      <c r="D28" s="57" t="s">
        <v>24</v>
      </c>
      <c r="E28" s="57" t="s">
        <v>26</v>
      </c>
      <c r="F28" s="57" t="s">
        <v>162</v>
      </c>
      <c r="G28" s="56" t="s">
        <v>163</v>
      </c>
      <c r="H28" s="56" t="s">
        <v>164</v>
      </c>
      <c r="I28" s="57">
        <v>3</v>
      </c>
      <c r="J28" s="57">
        <v>1</v>
      </c>
      <c r="K28" s="30">
        <f t="shared" si="0"/>
        <v>4</v>
      </c>
      <c r="L28" s="28" t="str">
        <f t="shared" si="1"/>
        <v>Riesgo Bajo</v>
      </c>
      <c r="M28" s="34" t="s">
        <v>181</v>
      </c>
      <c r="N28" s="52" t="s">
        <v>165</v>
      </c>
      <c r="O28" s="57">
        <v>1</v>
      </c>
      <c r="P28" s="57">
        <v>1</v>
      </c>
      <c r="Q28" s="30">
        <f t="shared" si="2"/>
        <v>2</v>
      </c>
      <c r="R28" s="28" t="str">
        <f t="shared" si="3"/>
        <v>Riesgo Bajo</v>
      </c>
      <c r="S28" s="29" t="s">
        <v>127</v>
      </c>
      <c r="T28" s="34" t="s">
        <v>237</v>
      </c>
      <c r="U28" s="56" t="s">
        <v>140</v>
      </c>
      <c r="V28" s="56" t="s">
        <v>139</v>
      </c>
      <c r="W28" s="52" t="s">
        <v>221</v>
      </c>
      <c r="X28" s="58" t="s">
        <v>141</v>
      </c>
    </row>
    <row r="29" spans="2:24" customFormat="1" ht="103.5" customHeight="1" x14ac:dyDescent="0.35">
      <c r="B29" s="32">
        <v>24</v>
      </c>
      <c r="C29" s="66" t="s">
        <v>101</v>
      </c>
      <c r="D29" s="66" t="s">
        <v>24</v>
      </c>
      <c r="E29" s="66" t="s">
        <v>26</v>
      </c>
      <c r="F29" s="66" t="s">
        <v>100</v>
      </c>
      <c r="G29" s="65" t="s">
        <v>166</v>
      </c>
      <c r="H29" s="65" t="s">
        <v>167</v>
      </c>
      <c r="I29" s="66">
        <v>2</v>
      </c>
      <c r="J29" s="66">
        <v>2</v>
      </c>
      <c r="K29" s="67">
        <f t="shared" si="0"/>
        <v>4</v>
      </c>
      <c r="L29" s="68" t="str">
        <f t="shared" si="1"/>
        <v>Riesgo Bajo</v>
      </c>
      <c r="M29" s="34" t="s">
        <v>181</v>
      </c>
      <c r="N29" s="70" t="s">
        <v>206</v>
      </c>
      <c r="O29" s="66">
        <v>1</v>
      </c>
      <c r="P29" s="66">
        <v>1</v>
      </c>
      <c r="Q29" s="67">
        <f t="shared" si="2"/>
        <v>2</v>
      </c>
      <c r="R29" s="68" t="str">
        <f t="shared" si="3"/>
        <v>Riesgo Bajo</v>
      </c>
      <c r="S29" s="71" t="s">
        <v>127</v>
      </c>
      <c r="T29" s="69" t="s">
        <v>236</v>
      </c>
      <c r="U29" s="65" t="s">
        <v>140</v>
      </c>
      <c r="V29" s="65" t="s">
        <v>139</v>
      </c>
      <c r="W29" s="70" t="s">
        <v>221</v>
      </c>
      <c r="X29" s="72" t="s">
        <v>141</v>
      </c>
    </row>
    <row r="30" spans="2:24" ht="87.75" customHeight="1" thickBot="1" x14ac:dyDescent="0.3">
      <c r="B30" s="27">
        <v>25</v>
      </c>
      <c r="C30" s="59" t="s">
        <v>101</v>
      </c>
      <c r="D30" s="59" t="s">
        <v>24</v>
      </c>
      <c r="E30" s="59" t="s">
        <v>26</v>
      </c>
      <c r="F30" s="59" t="s">
        <v>85</v>
      </c>
      <c r="G30" s="60" t="s">
        <v>208</v>
      </c>
      <c r="H30" s="60" t="s">
        <v>167</v>
      </c>
      <c r="I30" s="59">
        <v>3</v>
      </c>
      <c r="J30" s="59">
        <v>2</v>
      </c>
      <c r="K30" s="73">
        <f t="shared" ref="K30:K47" si="12">+I30+J30</f>
        <v>5</v>
      </c>
      <c r="L30" s="74" t="str">
        <f t="shared" ref="L30:L47" si="13">IF(K30&lt;=4,"Riesgo Bajo",IF(K30=5,"Riesgo Medio",IF(K30&lt;=7,"Riesgo Alto",IF(K30&gt;=8,"Riesgo Extremo"))))</f>
        <v>Riesgo Medio</v>
      </c>
      <c r="M30" s="34" t="s">
        <v>181</v>
      </c>
      <c r="N30" s="64" t="s">
        <v>228</v>
      </c>
      <c r="O30" s="59">
        <v>1</v>
      </c>
      <c r="P30" s="59">
        <v>1</v>
      </c>
      <c r="Q30" s="73">
        <f t="shared" ref="Q30:Q47" si="14">+O30+P30</f>
        <v>2</v>
      </c>
      <c r="R30" s="74" t="str">
        <f t="shared" ref="R30:R47" si="15">IF(Q30&lt;=4,"Riesgo Bajo",IF(Q30=5,"Riesgo Medio",IF(Q30&lt;=7,"Riesgo Alto",IF(Q30&gt;=8,"Riesgo Extremo"))))</f>
        <v>Riesgo Bajo</v>
      </c>
      <c r="S30" s="43" t="s">
        <v>127</v>
      </c>
      <c r="T30" s="43" t="s">
        <v>235</v>
      </c>
      <c r="U30" s="60" t="s">
        <v>140</v>
      </c>
      <c r="V30" s="60" t="s">
        <v>139</v>
      </c>
      <c r="W30" s="64" t="s">
        <v>221</v>
      </c>
      <c r="X30" s="61" t="s">
        <v>141</v>
      </c>
    </row>
    <row r="31" spans="2:24" ht="125" x14ac:dyDescent="0.25">
      <c r="B31" s="32">
        <v>26</v>
      </c>
      <c r="C31" s="90" t="s">
        <v>22</v>
      </c>
      <c r="D31" s="91" t="s">
        <v>24</v>
      </c>
      <c r="E31" s="91" t="s">
        <v>26</v>
      </c>
      <c r="F31" s="91" t="s">
        <v>85</v>
      </c>
      <c r="G31" s="80" t="s">
        <v>313</v>
      </c>
      <c r="H31" s="80" t="s">
        <v>250</v>
      </c>
      <c r="I31" s="79">
        <v>3</v>
      </c>
      <c r="J31" s="79">
        <v>4</v>
      </c>
      <c r="K31" s="76">
        <f t="shared" si="12"/>
        <v>7</v>
      </c>
      <c r="L31" s="77" t="str">
        <f t="shared" si="13"/>
        <v>Riesgo Alto</v>
      </c>
      <c r="M31" s="34" t="s">
        <v>181</v>
      </c>
      <c r="N31" s="80" t="s">
        <v>251</v>
      </c>
      <c r="O31" s="79">
        <v>1</v>
      </c>
      <c r="P31" s="79">
        <v>3</v>
      </c>
      <c r="Q31" s="76">
        <f t="shared" si="14"/>
        <v>4</v>
      </c>
      <c r="R31" s="77" t="str">
        <f t="shared" si="15"/>
        <v>Riesgo Bajo</v>
      </c>
      <c r="S31" s="75" t="s">
        <v>86</v>
      </c>
      <c r="T31" s="78" t="s">
        <v>252</v>
      </c>
      <c r="U31" s="78" t="s">
        <v>90</v>
      </c>
      <c r="V31" s="78" t="s">
        <v>90</v>
      </c>
      <c r="W31" s="78" t="s">
        <v>253</v>
      </c>
      <c r="X31" s="84" t="s">
        <v>254</v>
      </c>
    </row>
    <row r="32" spans="2:24" ht="100" x14ac:dyDescent="0.25">
      <c r="B32" s="27">
        <v>27</v>
      </c>
      <c r="C32" s="91" t="s">
        <v>101</v>
      </c>
      <c r="D32" s="91" t="s">
        <v>24</v>
      </c>
      <c r="E32" s="91" t="s">
        <v>26</v>
      </c>
      <c r="F32" s="91" t="s">
        <v>314</v>
      </c>
      <c r="G32" s="78" t="s">
        <v>315</v>
      </c>
      <c r="H32" s="78" t="s">
        <v>255</v>
      </c>
      <c r="I32" s="79">
        <v>3</v>
      </c>
      <c r="J32" s="79">
        <v>3</v>
      </c>
      <c r="K32" s="76">
        <f t="shared" si="12"/>
        <v>6</v>
      </c>
      <c r="L32" s="77" t="str">
        <f t="shared" si="13"/>
        <v>Riesgo Alto</v>
      </c>
      <c r="M32" s="78" t="s">
        <v>248</v>
      </c>
      <c r="N32" s="80" t="s">
        <v>256</v>
      </c>
      <c r="O32" s="79">
        <v>1</v>
      </c>
      <c r="P32" s="79">
        <v>3</v>
      </c>
      <c r="Q32" s="76">
        <f t="shared" si="14"/>
        <v>4</v>
      </c>
      <c r="R32" s="77" t="str">
        <f t="shared" si="15"/>
        <v>Riesgo Bajo</v>
      </c>
      <c r="S32" s="75" t="s">
        <v>86</v>
      </c>
      <c r="T32" s="78" t="s">
        <v>257</v>
      </c>
      <c r="U32" s="78" t="s">
        <v>90</v>
      </c>
      <c r="V32" s="78" t="s">
        <v>90</v>
      </c>
      <c r="W32" s="78" t="s">
        <v>258</v>
      </c>
      <c r="X32" s="82" t="s">
        <v>95</v>
      </c>
    </row>
    <row r="33" spans="2:24" ht="100" x14ac:dyDescent="0.25">
      <c r="B33" s="32">
        <v>28</v>
      </c>
      <c r="C33" s="90" t="s">
        <v>22</v>
      </c>
      <c r="D33" s="91" t="s">
        <v>24</v>
      </c>
      <c r="E33" s="91" t="s">
        <v>26</v>
      </c>
      <c r="F33" s="91" t="s">
        <v>91</v>
      </c>
      <c r="G33" s="78" t="s">
        <v>330</v>
      </c>
      <c r="H33" s="78" t="s">
        <v>259</v>
      </c>
      <c r="I33" s="79">
        <v>2</v>
      </c>
      <c r="J33" s="79">
        <v>5</v>
      </c>
      <c r="K33" s="76">
        <f t="shared" si="12"/>
        <v>7</v>
      </c>
      <c r="L33" s="77" t="str">
        <f t="shared" si="13"/>
        <v>Riesgo Alto</v>
      </c>
      <c r="M33" s="78" t="s">
        <v>248</v>
      </c>
      <c r="N33" s="80" t="s">
        <v>260</v>
      </c>
      <c r="O33" s="79">
        <v>1</v>
      </c>
      <c r="P33" s="79">
        <v>2</v>
      </c>
      <c r="Q33" s="76">
        <f t="shared" si="14"/>
        <v>3</v>
      </c>
      <c r="R33" s="77" t="str">
        <f t="shared" si="15"/>
        <v>Riesgo Bajo</v>
      </c>
      <c r="S33" s="75" t="s">
        <v>86</v>
      </c>
      <c r="T33" s="78" t="s">
        <v>249</v>
      </c>
      <c r="U33" s="78" t="s">
        <v>90</v>
      </c>
      <c r="V33" s="78" t="s">
        <v>139</v>
      </c>
      <c r="W33" s="81" t="s">
        <v>261</v>
      </c>
      <c r="X33" s="82" t="s">
        <v>94</v>
      </c>
    </row>
    <row r="34" spans="2:24" ht="62.5" x14ac:dyDescent="0.25">
      <c r="B34" s="27">
        <v>29</v>
      </c>
      <c r="C34" s="90" t="s">
        <v>22</v>
      </c>
      <c r="D34" s="91" t="s">
        <v>24</v>
      </c>
      <c r="E34" s="91" t="s">
        <v>26</v>
      </c>
      <c r="F34" s="91" t="s">
        <v>85</v>
      </c>
      <c r="G34" s="78" t="s">
        <v>316</v>
      </c>
      <c r="H34" s="78" t="s">
        <v>262</v>
      </c>
      <c r="I34" s="79">
        <v>2</v>
      </c>
      <c r="J34" s="79">
        <v>3</v>
      </c>
      <c r="K34" s="76">
        <f t="shared" si="12"/>
        <v>5</v>
      </c>
      <c r="L34" s="77" t="str">
        <f t="shared" si="13"/>
        <v>Riesgo Medio</v>
      </c>
      <c r="M34" s="78" t="s">
        <v>103</v>
      </c>
      <c r="N34" s="80" t="s">
        <v>263</v>
      </c>
      <c r="O34" s="79">
        <v>1</v>
      </c>
      <c r="P34" s="79">
        <v>2</v>
      </c>
      <c r="Q34" s="76">
        <f t="shared" si="14"/>
        <v>3</v>
      </c>
      <c r="R34" s="77" t="str">
        <f t="shared" si="15"/>
        <v>Riesgo Bajo</v>
      </c>
      <c r="S34" s="75" t="s">
        <v>86</v>
      </c>
      <c r="T34" s="78" t="s">
        <v>257</v>
      </c>
      <c r="U34" s="78" t="s">
        <v>90</v>
      </c>
      <c r="V34" s="78" t="s">
        <v>90</v>
      </c>
      <c r="W34" s="81" t="s">
        <v>261</v>
      </c>
      <c r="X34" s="82" t="s">
        <v>95</v>
      </c>
    </row>
    <row r="35" spans="2:24" ht="100" x14ac:dyDescent="0.25">
      <c r="B35" s="32">
        <v>30</v>
      </c>
      <c r="C35" s="92" t="s">
        <v>22</v>
      </c>
      <c r="D35" s="93" t="s">
        <v>24</v>
      </c>
      <c r="E35" s="93" t="s">
        <v>26</v>
      </c>
      <c r="F35" s="93" t="s">
        <v>85</v>
      </c>
      <c r="G35" s="78" t="s">
        <v>317</v>
      </c>
      <c r="H35" s="78" t="s">
        <v>145</v>
      </c>
      <c r="I35" s="85">
        <v>3</v>
      </c>
      <c r="J35" s="85">
        <v>5</v>
      </c>
      <c r="K35" s="76">
        <f t="shared" si="12"/>
        <v>8</v>
      </c>
      <c r="L35" s="77" t="str">
        <f t="shared" si="13"/>
        <v>Riesgo Extremo</v>
      </c>
      <c r="M35" s="78" t="s">
        <v>248</v>
      </c>
      <c r="N35" s="88" t="s">
        <v>264</v>
      </c>
      <c r="O35" s="85">
        <v>1</v>
      </c>
      <c r="P35" s="85">
        <v>3</v>
      </c>
      <c r="Q35" s="76">
        <f t="shared" si="14"/>
        <v>4</v>
      </c>
      <c r="R35" s="77" t="str">
        <f t="shared" si="15"/>
        <v>Riesgo Bajo</v>
      </c>
      <c r="S35" s="75" t="s">
        <v>86</v>
      </c>
      <c r="T35" s="86" t="s">
        <v>265</v>
      </c>
      <c r="U35" s="86" t="s">
        <v>116</v>
      </c>
      <c r="V35" s="86" t="s">
        <v>117</v>
      </c>
      <c r="W35" s="86" t="s">
        <v>266</v>
      </c>
      <c r="X35" s="87" t="s">
        <v>118</v>
      </c>
    </row>
    <row r="36" spans="2:24" ht="175" x14ac:dyDescent="0.25">
      <c r="B36" s="27">
        <v>31</v>
      </c>
      <c r="C36" s="92" t="s">
        <v>22</v>
      </c>
      <c r="D36" s="93" t="s">
        <v>24</v>
      </c>
      <c r="E36" s="93" t="s">
        <v>26</v>
      </c>
      <c r="F36" s="93" t="s">
        <v>91</v>
      </c>
      <c r="G36" s="78" t="s">
        <v>318</v>
      </c>
      <c r="H36" s="78" t="s">
        <v>268</v>
      </c>
      <c r="I36" s="85">
        <v>3</v>
      </c>
      <c r="J36" s="85">
        <v>4</v>
      </c>
      <c r="K36" s="76">
        <f t="shared" si="12"/>
        <v>7</v>
      </c>
      <c r="L36" s="77" t="str">
        <f t="shared" si="13"/>
        <v>Riesgo Alto</v>
      </c>
      <c r="M36" s="78" t="s">
        <v>248</v>
      </c>
      <c r="N36" s="88" t="s">
        <v>269</v>
      </c>
      <c r="O36" s="85">
        <v>3</v>
      </c>
      <c r="P36" s="85">
        <v>3</v>
      </c>
      <c r="Q36" s="76">
        <f t="shared" si="14"/>
        <v>6</v>
      </c>
      <c r="R36" s="77" t="str">
        <f t="shared" si="15"/>
        <v>Riesgo Alto</v>
      </c>
      <c r="S36" s="75" t="s">
        <v>86</v>
      </c>
      <c r="T36" s="86" t="s">
        <v>270</v>
      </c>
      <c r="U36" s="86" t="s">
        <v>90</v>
      </c>
      <c r="V36" s="86" t="s">
        <v>153</v>
      </c>
      <c r="W36" s="86" t="s">
        <v>271</v>
      </c>
      <c r="X36" s="87" t="s">
        <v>272</v>
      </c>
    </row>
    <row r="37" spans="2:24" ht="112.5" x14ac:dyDescent="0.25">
      <c r="B37" s="32">
        <v>32</v>
      </c>
      <c r="C37" s="90" t="s">
        <v>22</v>
      </c>
      <c r="D37" s="91" t="s">
        <v>24</v>
      </c>
      <c r="E37" s="91" t="s">
        <v>26</v>
      </c>
      <c r="F37" s="91" t="s">
        <v>85</v>
      </c>
      <c r="G37" s="78" t="s">
        <v>319</v>
      </c>
      <c r="H37" s="78" t="s">
        <v>273</v>
      </c>
      <c r="I37" s="83">
        <v>2</v>
      </c>
      <c r="J37" s="79">
        <v>4</v>
      </c>
      <c r="K37" s="76">
        <f t="shared" si="12"/>
        <v>6</v>
      </c>
      <c r="L37" s="77" t="str">
        <f t="shared" si="13"/>
        <v>Riesgo Alto</v>
      </c>
      <c r="M37" s="78" t="s">
        <v>103</v>
      </c>
      <c r="N37" s="80" t="s">
        <v>274</v>
      </c>
      <c r="O37" s="79">
        <v>1</v>
      </c>
      <c r="P37" s="79">
        <v>3</v>
      </c>
      <c r="Q37" s="76">
        <f t="shared" si="14"/>
        <v>4</v>
      </c>
      <c r="R37" s="77" t="str">
        <f t="shared" si="15"/>
        <v>Riesgo Bajo</v>
      </c>
      <c r="S37" s="75" t="s">
        <v>86</v>
      </c>
      <c r="T37" s="86" t="s">
        <v>267</v>
      </c>
      <c r="U37" s="78" t="s">
        <v>275</v>
      </c>
      <c r="V37" s="78" t="s">
        <v>275</v>
      </c>
      <c r="W37" s="81" t="s">
        <v>276</v>
      </c>
      <c r="X37" s="82" t="s">
        <v>277</v>
      </c>
    </row>
    <row r="38" spans="2:24" ht="150" x14ac:dyDescent="0.25">
      <c r="B38" s="27">
        <v>33</v>
      </c>
      <c r="C38" s="90" t="s">
        <v>22</v>
      </c>
      <c r="D38" s="91" t="s">
        <v>24</v>
      </c>
      <c r="E38" s="91" t="s">
        <v>26</v>
      </c>
      <c r="F38" s="91" t="s">
        <v>91</v>
      </c>
      <c r="G38" s="78" t="s">
        <v>115</v>
      </c>
      <c r="H38" s="78" t="s">
        <v>278</v>
      </c>
      <c r="I38" s="79">
        <v>1</v>
      </c>
      <c r="J38" s="79">
        <v>4</v>
      </c>
      <c r="K38" s="76">
        <f t="shared" si="12"/>
        <v>5</v>
      </c>
      <c r="L38" s="77" t="str">
        <f t="shared" si="13"/>
        <v>Riesgo Medio</v>
      </c>
      <c r="M38" s="78" t="s">
        <v>103</v>
      </c>
      <c r="N38" s="80" t="s">
        <v>107</v>
      </c>
      <c r="O38" s="79">
        <v>1</v>
      </c>
      <c r="P38" s="78">
        <v>2</v>
      </c>
      <c r="Q38" s="76">
        <f t="shared" si="14"/>
        <v>3</v>
      </c>
      <c r="R38" s="77" t="str">
        <f t="shared" si="15"/>
        <v>Riesgo Bajo</v>
      </c>
      <c r="S38" s="75" t="s">
        <v>86</v>
      </c>
      <c r="T38" s="78" t="s">
        <v>279</v>
      </c>
      <c r="U38" s="78" t="s">
        <v>90</v>
      </c>
      <c r="V38" s="78" t="s">
        <v>90</v>
      </c>
      <c r="W38" s="81" t="s">
        <v>280</v>
      </c>
      <c r="X38" s="82" t="s">
        <v>108</v>
      </c>
    </row>
    <row r="39" spans="2:24" ht="162.5" x14ac:dyDescent="0.25">
      <c r="B39" s="32">
        <v>34</v>
      </c>
      <c r="C39" s="90" t="s">
        <v>22</v>
      </c>
      <c r="D39" s="91" t="s">
        <v>24</v>
      </c>
      <c r="E39" s="91" t="s">
        <v>26</v>
      </c>
      <c r="F39" s="91" t="s">
        <v>91</v>
      </c>
      <c r="G39" s="78" t="s">
        <v>320</v>
      </c>
      <c r="H39" s="78" t="s">
        <v>281</v>
      </c>
      <c r="I39" s="79">
        <v>1</v>
      </c>
      <c r="J39" s="79">
        <v>4</v>
      </c>
      <c r="K39" s="76">
        <f t="shared" si="12"/>
        <v>5</v>
      </c>
      <c r="L39" s="77" t="str">
        <f t="shared" si="13"/>
        <v>Riesgo Medio</v>
      </c>
      <c r="M39" s="78" t="s">
        <v>282</v>
      </c>
      <c r="N39" s="80" t="s">
        <v>283</v>
      </c>
      <c r="O39" s="79">
        <v>1</v>
      </c>
      <c r="P39" s="78">
        <v>2</v>
      </c>
      <c r="Q39" s="76">
        <f t="shared" si="14"/>
        <v>3</v>
      </c>
      <c r="R39" s="77" t="str">
        <f t="shared" si="15"/>
        <v>Riesgo Bajo</v>
      </c>
      <c r="S39" s="75" t="s">
        <v>86</v>
      </c>
      <c r="T39" s="78" t="s">
        <v>284</v>
      </c>
      <c r="U39" s="78" t="s">
        <v>90</v>
      </c>
      <c r="V39" s="78" t="s">
        <v>90</v>
      </c>
      <c r="W39" s="81" t="s">
        <v>285</v>
      </c>
      <c r="X39" s="82" t="s">
        <v>108</v>
      </c>
    </row>
    <row r="40" spans="2:24" ht="250" x14ac:dyDescent="0.25">
      <c r="B40" s="27">
        <v>35</v>
      </c>
      <c r="C40" s="90" t="s">
        <v>22</v>
      </c>
      <c r="D40" s="91" t="s">
        <v>24</v>
      </c>
      <c r="E40" s="91" t="s">
        <v>26</v>
      </c>
      <c r="F40" s="91" t="s">
        <v>85</v>
      </c>
      <c r="G40" s="78" t="s">
        <v>321</v>
      </c>
      <c r="H40" s="78" t="s">
        <v>286</v>
      </c>
      <c r="I40" s="79">
        <v>4</v>
      </c>
      <c r="J40" s="79">
        <v>4</v>
      </c>
      <c r="K40" s="76">
        <f t="shared" si="12"/>
        <v>8</v>
      </c>
      <c r="L40" s="77" t="str">
        <f t="shared" si="13"/>
        <v>Riesgo Extremo</v>
      </c>
      <c r="M40" s="78" t="s">
        <v>287</v>
      </c>
      <c r="N40" s="88" t="s">
        <v>288</v>
      </c>
      <c r="O40" s="79">
        <v>1</v>
      </c>
      <c r="P40" s="79">
        <v>3</v>
      </c>
      <c r="Q40" s="76">
        <f t="shared" si="14"/>
        <v>4</v>
      </c>
      <c r="R40" s="77" t="str">
        <f t="shared" si="15"/>
        <v>Riesgo Bajo</v>
      </c>
      <c r="S40" s="75" t="s">
        <v>86</v>
      </c>
      <c r="T40" s="78" t="s">
        <v>289</v>
      </c>
      <c r="U40" s="78" t="s">
        <v>116</v>
      </c>
      <c r="V40" s="78" t="s">
        <v>117</v>
      </c>
      <c r="W40" s="86" t="s">
        <v>290</v>
      </c>
      <c r="X40" s="82" t="s">
        <v>118</v>
      </c>
    </row>
    <row r="41" spans="2:24" ht="250" x14ac:dyDescent="0.25">
      <c r="B41" s="32">
        <v>36</v>
      </c>
      <c r="C41" s="90" t="s">
        <v>101</v>
      </c>
      <c r="D41" s="90" t="s">
        <v>23</v>
      </c>
      <c r="E41" s="90" t="s">
        <v>26</v>
      </c>
      <c r="F41" s="90" t="s">
        <v>85</v>
      </c>
      <c r="G41" s="89" t="s">
        <v>322</v>
      </c>
      <c r="H41" s="89" t="s">
        <v>291</v>
      </c>
      <c r="I41" s="90">
        <v>3</v>
      </c>
      <c r="J41" s="90">
        <v>5</v>
      </c>
      <c r="K41" s="76">
        <f t="shared" si="12"/>
        <v>8</v>
      </c>
      <c r="L41" s="77" t="str">
        <f t="shared" si="13"/>
        <v>Riesgo Extremo</v>
      </c>
      <c r="M41" s="78" t="s">
        <v>287</v>
      </c>
      <c r="N41" s="88" t="s">
        <v>288</v>
      </c>
      <c r="O41" s="90">
        <v>2</v>
      </c>
      <c r="P41" s="90">
        <v>2</v>
      </c>
      <c r="Q41" s="76">
        <f t="shared" si="14"/>
        <v>4</v>
      </c>
      <c r="R41" s="77" t="str">
        <f t="shared" si="15"/>
        <v>Riesgo Bajo</v>
      </c>
      <c r="S41" s="75" t="s">
        <v>127</v>
      </c>
      <c r="T41" s="78" t="s">
        <v>289</v>
      </c>
      <c r="U41" s="78" t="s">
        <v>140</v>
      </c>
      <c r="V41" s="78" t="s">
        <v>139</v>
      </c>
      <c r="W41" s="86" t="s">
        <v>290</v>
      </c>
      <c r="X41" s="82" t="s">
        <v>141</v>
      </c>
    </row>
    <row r="42" spans="2:24" ht="125" x14ac:dyDescent="0.25">
      <c r="B42" s="27">
        <v>37</v>
      </c>
      <c r="C42" s="90" t="s">
        <v>101</v>
      </c>
      <c r="D42" s="90" t="s">
        <v>24</v>
      </c>
      <c r="E42" s="90" t="s">
        <v>26</v>
      </c>
      <c r="F42" s="90" t="s">
        <v>85</v>
      </c>
      <c r="G42" s="89" t="s">
        <v>323</v>
      </c>
      <c r="H42" s="89" t="s">
        <v>154</v>
      </c>
      <c r="I42" s="90">
        <v>3</v>
      </c>
      <c r="J42" s="90">
        <v>2</v>
      </c>
      <c r="K42" s="76">
        <f t="shared" si="12"/>
        <v>5</v>
      </c>
      <c r="L42" s="77" t="str">
        <f t="shared" si="13"/>
        <v>Riesgo Medio</v>
      </c>
      <c r="M42" s="78" t="s">
        <v>287</v>
      </c>
      <c r="N42" s="88" t="s">
        <v>292</v>
      </c>
      <c r="O42" s="90">
        <v>2</v>
      </c>
      <c r="P42" s="90">
        <v>1</v>
      </c>
      <c r="Q42" s="76">
        <f t="shared" si="14"/>
        <v>3</v>
      </c>
      <c r="R42" s="77" t="str">
        <f t="shared" si="15"/>
        <v>Riesgo Bajo</v>
      </c>
      <c r="S42" s="75" t="s">
        <v>127</v>
      </c>
      <c r="T42" s="78" t="s">
        <v>289</v>
      </c>
      <c r="U42" s="78" t="s">
        <v>140</v>
      </c>
      <c r="V42" s="78" t="s">
        <v>139</v>
      </c>
      <c r="W42" s="86" t="s">
        <v>293</v>
      </c>
      <c r="X42" s="82" t="s">
        <v>95</v>
      </c>
    </row>
    <row r="43" spans="2:24" ht="62.5" x14ac:dyDescent="0.25">
      <c r="B43" s="32">
        <v>38</v>
      </c>
      <c r="C43" s="90" t="s">
        <v>101</v>
      </c>
      <c r="D43" s="90" t="s">
        <v>24</v>
      </c>
      <c r="E43" s="90" t="s">
        <v>26</v>
      </c>
      <c r="F43" s="90" t="s">
        <v>102</v>
      </c>
      <c r="G43" s="89" t="s">
        <v>324</v>
      </c>
      <c r="H43" s="89" t="s">
        <v>294</v>
      </c>
      <c r="I43" s="90">
        <v>3</v>
      </c>
      <c r="J43" s="90">
        <v>4</v>
      </c>
      <c r="K43" s="76">
        <f t="shared" si="12"/>
        <v>7</v>
      </c>
      <c r="L43" s="77" t="str">
        <f t="shared" si="13"/>
        <v>Riesgo Alto</v>
      </c>
      <c r="M43" s="78" t="s">
        <v>287</v>
      </c>
      <c r="N43" s="88" t="s">
        <v>295</v>
      </c>
      <c r="O43" s="90">
        <v>1</v>
      </c>
      <c r="P43" s="90">
        <v>2</v>
      </c>
      <c r="Q43" s="76">
        <f t="shared" si="14"/>
        <v>3</v>
      </c>
      <c r="R43" s="77" t="str">
        <f t="shared" si="15"/>
        <v>Riesgo Bajo</v>
      </c>
      <c r="S43" s="75" t="s">
        <v>127</v>
      </c>
      <c r="T43" s="78" t="s">
        <v>296</v>
      </c>
      <c r="U43" s="78" t="s">
        <v>140</v>
      </c>
      <c r="V43" s="78" t="s">
        <v>139</v>
      </c>
      <c r="W43" s="86" t="s">
        <v>297</v>
      </c>
      <c r="X43" s="82" t="s">
        <v>141</v>
      </c>
    </row>
    <row r="44" spans="2:24" ht="62.5" x14ac:dyDescent="0.25">
      <c r="B44" s="27">
        <v>39</v>
      </c>
      <c r="C44" s="90" t="s">
        <v>101</v>
      </c>
      <c r="D44" s="90" t="s">
        <v>24</v>
      </c>
      <c r="E44" s="90" t="s">
        <v>26</v>
      </c>
      <c r="F44" s="90" t="s">
        <v>85</v>
      </c>
      <c r="G44" s="89" t="s">
        <v>325</v>
      </c>
      <c r="H44" s="89" t="s">
        <v>298</v>
      </c>
      <c r="I44" s="90">
        <v>3</v>
      </c>
      <c r="J44" s="90">
        <v>2</v>
      </c>
      <c r="K44" s="76">
        <f t="shared" si="12"/>
        <v>5</v>
      </c>
      <c r="L44" s="77" t="str">
        <f t="shared" si="13"/>
        <v>Riesgo Medio</v>
      </c>
      <c r="M44" s="78" t="s">
        <v>287</v>
      </c>
      <c r="N44" s="88" t="s">
        <v>299</v>
      </c>
      <c r="O44" s="90">
        <v>2</v>
      </c>
      <c r="P44" s="90">
        <v>1</v>
      </c>
      <c r="Q44" s="76">
        <f t="shared" si="14"/>
        <v>3</v>
      </c>
      <c r="R44" s="77" t="str">
        <f t="shared" si="15"/>
        <v>Riesgo Bajo</v>
      </c>
      <c r="S44" s="75" t="s">
        <v>127</v>
      </c>
      <c r="T44" s="78" t="s">
        <v>289</v>
      </c>
      <c r="U44" s="78" t="s">
        <v>158</v>
      </c>
      <c r="V44" s="78" t="s">
        <v>300</v>
      </c>
      <c r="W44" s="86" t="s">
        <v>301</v>
      </c>
      <c r="X44" s="82" t="s">
        <v>95</v>
      </c>
    </row>
    <row r="45" spans="2:24" ht="75" x14ac:dyDescent="0.25">
      <c r="B45" s="32">
        <v>40</v>
      </c>
      <c r="C45" s="90" t="s">
        <v>101</v>
      </c>
      <c r="D45" s="90" t="s">
        <v>23</v>
      </c>
      <c r="E45" s="90" t="s">
        <v>26</v>
      </c>
      <c r="F45" s="90" t="s">
        <v>85</v>
      </c>
      <c r="G45" s="89" t="s">
        <v>326</v>
      </c>
      <c r="H45" s="89" t="s">
        <v>298</v>
      </c>
      <c r="I45" s="90">
        <v>3</v>
      </c>
      <c r="J45" s="90">
        <v>2</v>
      </c>
      <c r="K45" s="76">
        <f t="shared" si="12"/>
        <v>5</v>
      </c>
      <c r="L45" s="77" t="str">
        <f t="shared" si="13"/>
        <v>Riesgo Medio</v>
      </c>
      <c r="M45" s="78" t="s">
        <v>287</v>
      </c>
      <c r="N45" s="88" t="s">
        <v>302</v>
      </c>
      <c r="O45" s="90">
        <v>2</v>
      </c>
      <c r="P45" s="90">
        <v>1</v>
      </c>
      <c r="Q45" s="76">
        <f t="shared" si="14"/>
        <v>3</v>
      </c>
      <c r="R45" s="77" t="str">
        <f t="shared" si="15"/>
        <v>Riesgo Bajo</v>
      </c>
      <c r="S45" s="75" t="s">
        <v>127</v>
      </c>
      <c r="T45" s="78" t="s">
        <v>296</v>
      </c>
      <c r="U45" s="78" t="s">
        <v>89</v>
      </c>
      <c r="V45" s="78" t="s">
        <v>300</v>
      </c>
      <c r="W45" s="86" t="s">
        <v>303</v>
      </c>
      <c r="X45" s="82" t="s">
        <v>95</v>
      </c>
    </row>
    <row r="46" spans="2:24" ht="62.5" x14ac:dyDescent="0.25">
      <c r="B46" s="27">
        <v>41</v>
      </c>
      <c r="C46" s="90" t="s">
        <v>101</v>
      </c>
      <c r="D46" s="90" t="s">
        <v>23</v>
      </c>
      <c r="E46" s="90" t="s">
        <v>26</v>
      </c>
      <c r="F46" s="90" t="s">
        <v>85</v>
      </c>
      <c r="G46" s="89" t="s">
        <v>327</v>
      </c>
      <c r="H46" s="89" t="s">
        <v>304</v>
      </c>
      <c r="I46" s="90">
        <v>1</v>
      </c>
      <c r="J46" s="90">
        <v>5</v>
      </c>
      <c r="K46" s="76">
        <f t="shared" si="12"/>
        <v>6</v>
      </c>
      <c r="L46" s="77" t="str">
        <f t="shared" si="13"/>
        <v>Riesgo Alto</v>
      </c>
      <c r="M46" s="78" t="s">
        <v>305</v>
      </c>
      <c r="N46" s="88" t="s">
        <v>306</v>
      </c>
      <c r="O46" s="90">
        <v>1</v>
      </c>
      <c r="P46" s="90">
        <v>5</v>
      </c>
      <c r="Q46" s="76">
        <f t="shared" si="14"/>
        <v>6</v>
      </c>
      <c r="R46" s="77" t="str">
        <f t="shared" si="15"/>
        <v>Riesgo Alto</v>
      </c>
      <c r="S46" s="75" t="s">
        <v>127</v>
      </c>
      <c r="T46" s="78" t="s">
        <v>307</v>
      </c>
      <c r="U46" s="78" t="s">
        <v>89</v>
      </c>
      <c r="V46" s="78" t="s">
        <v>308</v>
      </c>
      <c r="W46" s="86" t="s">
        <v>309</v>
      </c>
      <c r="X46" s="82" t="s">
        <v>95</v>
      </c>
    </row>
    <row r="47" spans="2:24" ht="50" x14ac:dyDescent="0.25">
      <c r="B47" s="32">
        <v>42</v>
      </c>
      <c r="C47" s="90" t="s">
        <v>101</v>
      </c>
      <c r="D47" s="90" t="s">
        <v>24</v>
      </c>
      <c r="E47" s="90" t="s">
        <v>26</v>
      </c>
      <c r="F47" s="90" t="s">
        <v>162</v>
      </c>
      <c r="G47" s="89" t="s">
        <v>328</v>
      </c>
      <c r="H47" s="89" t="s">
        <v>310</v>
      </c>
      <c r="I47" s="90">
        <v>3</v>
      </c>
      <c r="J47" s="90">
        <v>2</v>
      </c>
      <c r="K47" s="76">
        <f t="shared" si="12"/>
        <v>5</v>
      </c>
      <c r="L47" s="77" t="str">
        <f t="shared" si="13"/>
        <v>Riesgo Medio</v>
      </c>
      <c r="M47" s="78" t="s">
        <v>287</v>
      </c>
      <c r="N47" s="88" t="s">
        <v>311</v>
      </c>
      <c r="O47" s="90">
        <v>2</v>
      </c>
      <c r="P47" s="90">
        <v>1</v>
      </c>
      <c r="Q47" s="76">
        <f t="shared" si="14"/>
        <v>3</v>
      </c>
      <c r="R47" s="77" t="str">
        <f t="shared" si="15"/>
        <v>Riesgo Bajo</v>
      </c>
      <c r="S47" s="75" t="s">
        <v>127</v>
      </c>
      <c r="T47" s="78" t="s">
        <v>270</v>
      </c>
      <c r="U47" s="78" t="s">
        <v>140</v>
      </c>
      <c r="V47" s="78" t="s">
        <v>139</v>
      </c>
      <c r="W47" s="86" t="s">
        <v>312</v>
      </c>
      <c r="X47" s="82" t="s">
        <v>95</v>
      </c>
    </row>
  </sheetData>
  <sheetProtection deleteColumns="0" deleteRows="0"/>
  <mergeCells count="18">
    <mergeCell ref="B3:X3"/>
    <mergeCell ref="U4:U5"/>
    <mergeCell ref="V4:V5"/>
    <mergeCell ref="E4:E5"/>
    <mergeCell ref="D4:D5"/>
    <mergeCell ref="C4:C5"/>
    <mergeCell ref="B4:B5"/>
    <mergeCell ref="L4:L5"/>
    <mergeCell ref="M4:M5"/>
    <mergeCell ref="N4:N5"/>
    <mergeCell ref="F4:F5"/>
    <mergeCell ref="G4:G5"/>
    <mergeCell ref="H4:H5"/>
    <mergeCell ref="I4:I5"/>
    <mergeCell ref="J4:J5"/>
    <mergeCell ref="K4:K5"/>
    <mergeCell ref="T4:T5"/>
    <mergeCell ref="W4:X4"/>
  </mergeCells>
  <conditionalFormatting sqref="K6:K29 Q6:Q29">
    <cfRule type="cellIs" dxfId="13" priority="18" operator="between">
      <formula>8</formula>
      <formula>11</formula>
    </cfRule>
    <cfRule type="cellIs" dxfId="12" priority="19" operator="between">
      <formula>6</formula>
      <formula>7</formula>
    </cfRule>
    <cfRule type="cellIs" dxfId="11" priority="21" operator="between">
      <formula>1</formula>
      <formula>4</formula>
    </cfRule>
  </conditionalFormatting>
  <conditionalFormatting sqref="K6:K30 Q6:Q30">
    <cfRule type="cellIs" dxfId="10" priority="11" operator="lessThan">
      <formula>#REF!</formula>
    </cfRule>
    <cfRule type="cellIs" dxfId="9" priority="14" operator="equal">
      <formula>5</formula>
    </cfRule>
    <cfRule type="cellIs" dxfId="8" priority="15" operator="between">
      <formula>1</formula>
      <formula>4</formula>
    </cfRule>
  </conditionalFormatting>
  <conditionalFormatting sqref="K30 Q30">
    <cfRule type="cellIs" dxfId="7" priority="10" operator="between">
      <formula>1</formula>
      <formula>4</formula>
    </cfRule>
    <cfRule type="cellIs" dxfId="6" priority="12" operator="between">
      <formula>8</formula>
      <formula>11</formula>
    </cfRule>
    <cfRule type="cellIs" dxfId="5" priority="13" operator="between">
      <formula>6</formula>
      <formula>7</formula>
    </cfRule>
  </conditionalFormatting>
  <conditionalFormatting sqref="K31:K47 Q31:Q47">
    <cfRule type="cellIs" dxfId="4" priority="5" operator="between">
      <formula>8</formula>
      <formula>11</formula>
    </cfRule>
    <cfRule type="cellIs" dxfId="3" priority="6" operator="between">
      <formula>6</formula>
      <formula>7</formula>
    </cfRule>
    <cfRule type="cellIs" dxfId="2" priority="7" operator="equal">
      <formula>5</formula>
    </cfRule>
    <cfRule type="cellIs" dxfId="1" priority="8" operator="between">
      <formula>1</formula>
      <formula>4</formula>
    </cfRule>
    <cfRule type="cellIs" dxfId="0" priority="9" operator="lessThan">
      <formula>#REF!</formula>
    </cfRule>
  </conditionalFormatting>
  <dataValidations disablePrompts="1" count="12">
    <dataValidation allowBlank="1" showDropDown="1" showInputMessage="1" showErrorMessage="1" sqref="N16:N18 N6 N9:N13 K6:K30 Q6:Q30 N21:N26" xr:uid="{00000000-0002-0000-0000-000000000000}"/>
    <dataValidation type="list" allowBlank="1" showInputMessage="1" showErrorMessage="1" sqref="I9:J12 I16:J16 D16:F16 O16:P16 I21:I24 F23:F24 O6:P6 D6:F6 I6:J6 I7 S16:S18 D17:E24 J19:J24 F19:F21 S10:S14 O9:P14 D9:F14 I13 I14:J14 S21:S25 D25:F25 O19:P25 I25:J25 C19:C24" xr:uid="{00000000-0002-0000-0000-000001000000}">
      <formula1>#REF!</formula1>
    </dataValidation>
    <dataValidation type="list" allowBlank="1" showInputMessage="1" showErrorMessage="1" sqref="C25" xr:uid="{00000000-0002-0000-0000-000003000000}">
      <formula1>$C$27:$C$27</formula1>
    </dataValidation>
    <dataValidation type="list" allowBlank="1" showErrorMessage="1" sqref="I31 J37 I38:J40 D31:F35 I32:J36 C36:F36 O31:P40 S31:S40 D37:F40" xr:uid="{382310A9-99E1-4AF4-9DEC-59DC65310411}">
      <formula1>#REF!</formula1>
    </dataValidation>
    <dataValidation type="list" allowBlank="1" showErrorMessage="1" sqref="C31" xr:uid="{BE38DE6A-E19A-42FE-8C4B-AB5FB5EE1BE6}">
      <formula1>$C$7:$C$29</formula1>
    </dataValidation>
    <dataValidation type="list" allowBlank="1" showErrorMessage="1" sqref="C33" xr:uid="{D01B05E8-2692-4541-895D-60DBD8BB4CB1}">
      <formula1>$C$7:$C$28</formula1>
    </dataValidation>
    <dataValidation type="list" allowBlank="1" showErrorMessage="1" sqref="C34 C38" xr:uid="{AE1954D7-23B8-4F4F-ACC6-DBD6D39B7E83}">
      <formula1>$C$29:$C$30</formula1>
    </dataValidation>
    <dataValidation type="list" allowBlank="1" showErrorMessage="1" sqref="C35" xr:uid="{D3EB1298-C3A6-44BE-9251-497B9B45F360}">
      <formula1>$C$27</formula1>
    </dataValidation>
    <dataValidation type="list" allowBlank="1" showInputMessage="1" showErrorMessage="1" sqref="C13:C14 C16:C18" xr:uid="{00000000-0002-0000-0000-000002000000}">
      <formula1>$C$7:$C$26</formula1>
    </dataValidation>
    <dataValidation type="list" allowBlank="1" showInputMessage="1" showErrorMessage="1" sqref="C9" xr:uid="{00000000-0002-0000-0000-000004000000}">
      <formula1>$C$7:$C$27</formula1>
    </dataValidation>
    <dataValidation type="list" allowBlank="1" showInputMessage="1" showErrorMessage="1" sqref="C6" xr:uid="{00000000-0002-0000-0000-000005000000}">
      <formula1>$C$9:$C$27</formula1>
    </dataValidation>
    <dataValidation showDropDown="1" showInputMessage="1" showErrorMessage="1" sqref="L6:L30 R6:R30" xr:uid="{00000000-0002-0000-0000-000006000000}"/>
  </dataValidations>
  <pageMargins left="0" right="0" top="0.59055118110236227" bottom="0.39370078740157483" header="0.31496062992125984" footer="0.31496062992125984"/>
  <pageSetup scale="44" fitToHeight="0" orientation="landscape" r:id="rId1"/>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C2:G9"/>
  <sheetViews>
    <sheetView showGridLines="0" topLeftCell="A4" workbookViewId="0">
      <selection activeCell="D7" sqref="D7"/>
    </sheetView>
  </sheetViews>
  <sheetFormatPr baseColWidth="10" defaultRowHeight="40" customHeight="1" x14ac:dyDescent="0.35"/>
  <cols>
    <col min="4" max="4" width="49.26953125" bestFit="1" customWidth="1"/>
    <col min="5" max="5" width="15.81640625" customWidth="1"/>
    <col min="7" max="7" width="12.453125" bestFit="1" customWidth="1"/>
  </cols>
  <sheetData>
    <row r="2" spans="3:7" ht="40" customHeight="1" x14ac:dyDescent="0.35">
      <c r="D2" s="118" t="s">
        <v>35</v>
      </c>
      <c r="E2" s="118"/>
    </row>
    <row r="3" spans="3:7" ht="15.75" customHeight="1" x14ac:dyDescent="0.35"/>
    <row r="4" spans="3:7" ht="40" customHeight="1" x14ac:dyDescent="0.35">
      <c r="D4" s="6" t="s">
        <v>33</v>
      </c>
      <c r="E4" s="119" t="s">
        <v>34</v>
      </c>
      <c r="F4" s="120"/>
      <c r="G4" s="120"/>
    </row>
    <row r="5" spans="3:7" ht="40" customHeight="1" x14ac:dyDescent="0.35">
      <c r="C5" s="117" t="s">
        <v>7</v>
      </c>
      <c r="D5" s="2" t="s">
        <v>28</v>
      </c>
      <c r="E5" s="5">
        <v>1</v>
      </c>
      <c r="F5" s="5" t="s">
        <v>76</v>
      </c>
      <c r="G5" s="18">
        <f>1/1000</f>
        <v>1E-3</v>
      </c>
    </row>
    <row r="6" spans="3:7" ht="40" customHeight="1" x14ac:dyDescent="0.35">
      <c r="C6" s="117"/>
      <c r="D6" s="2" t="s">
        <v>29</v>
      </c>
      <c r="E6" s="5">
        <v>2</v>
      </c>
      <c r="F6" s="5" t="s">
        <v>77</v>
      </c>
      <c r="G6" s="18">
        <f>1/500</f>
        <v>2E-3</v>
      </c>
    </row>
    <row r="7" spans="3:7" ht="40" customHeight="1" x14ac:dyDescent="0.35">
      <c r="C7" s="117"/>
      <c r="D7" s="3" t="s">
        <v>30</v>
      </c>
      <c r="E7" s="5">
        <v>3</v>
      </c>
      <c r="F7" s="5" t="s">
        <v>79</v>
      </c>
      <c r="G7" s="18">
        <f>1/250</f>
        <v>4.0000000000000001E-3</v>
      </c>
    </row>
    <row r="8" spans="3:7" ht="40" customHeight="1" x14ac:dyDescent="0.35">
      <c r="C8" s="117"/>
      <c r="D8" s="3" t="s">
        <v>74</v>
      </c>
      <c r="E8" s="5">
        <v>4</v>
      </c>
      <c r="F8" s="5" t="s">
        <v>78</v>
      </c>
      <c r="G8" s="18">
        <f>1/100</f>
        <v>0.01</v>
      </c>
    </row>
    <row r="9" spans="3:7" ht="40" customHeight="1" x14ac:dyDescent="0.35">
      <c r="C9" s="117"/>
      <c r="D9" s="3" t="s">
        <v>32</v>
      </c>
      <c r="E9" s="5">
        <v>5</v>
      </c>
      <c r="F9" s="5" t="s">
        <v>80</v>
      </c>
      <c r="G9" s="18">
        <v>1</v>
      </c>
    </row>
  </sheetData>
  <mergeCells count="3">
    <mergeCell ref="C5:C9"/>
    <mergeCell ref="D2:E2"/>
    <mergeCell ref="E4: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6:H23"/>
  <sheetViews>
    <sheetView showGridLines="0" topLeftCell="A8" zoomScale="70" zoomScaleNormal="70" workbookViewId="0">
      <selection activeCell="H9" sqref="H1:H1048576"/>
    </sheetView>
  </sheetViews>
  <sheetFormatPr baseColWidth="10" defaultRowHeight="14.5" x14ac:dyDescent="0.35"/>
  <cols>
    <col min="1" max="1" width="1.7265625" customWidth="1"/>
    <col min="2" max="2" width="10.26953125" bestFit="1" customWidth="1"/>
    <col min="3" max="3" width="11.81640625" bestFit="1" customWidth="1"/>
    <col min="4" max="8" width="25.7265625" style="1" customWidth="1"/>
    <col min="9" max="9" width="12.7265625" bestFit="1" customWidth="1"/>
  </cols>
  <sheetData>
    <row r="6" spans="2:8" ht="18.5" x14ac:dyDescent="0.45">
      <c r="B6" s="97" t="s">
        <v>54</v>
      </c>
      <c r="C6" s="97"/>
      <c r="D6" s="97"/>
      <c r="E6" s="97"/>
      <c r="F6" s="97"/>
      <c r="G6" s="97"/>
      <c r="H6" s="97"/>
    </row>
    <row r="8" spans="2:8" ht="28.5" customHeight="1" x14ac:dyDescent="0.35">
      <c r="B8" s="102" t="s">
        <v>8</v>
      </c>
      <c r="C8" s="102"/>
      <c r="D8" s="102"/>
      <c r="E8" s="102"/>
      <c r="F8" s="102"/>
      <c r="G8" s="102"/>
      <c r="H8" s="102"/>
    </row>
    <row r="9" spans="2:8" ht="90" customHeight="1" x14ac:dyDescent="0.35">
      <c r="B9" s="98" t="s">
        <v>36</v>
      </c>
      <c r="C9" s="98"/>
      <c r="D9" s="8" t="s">
        <v>49</v>
      </c>
      <c r="E9" s="8" t="s">
        <v>42</v>
      </c>
      <c r="F9" s="8" t="s">
        <v>45</v>
      </c>
      <c r="G9" s="8" t="s">
        <v>50</v>
      </c>
      <c r="H9" s="8" t="s">
        <v>51</v>
      </c>
    </row>
    <row r="10" spans="2:8" ht="90" customHeight="1" x14ac:dyDescent="0.35">
      <c r="B10" s="99" t="s">
        <v>37</v>
      </c>
      <c r="C10" s="99"/>
      <c r="D10" s="8" t="s">
        <v>44</v>
      </c>
      <c r="E10" s="8" t="s">
        <v>43</v>
      </c>
      <c r="F10" s="8" t="s">
        <v>46</v>
      </c>
      <c r="G10" s="8" t="s">
        <v>47</v>
      </c>
      <c r="H10" s="8" t="s">
        <v>48</v>
      </c>
    </row>
    <row r="11" spans="2:8" ht="15.5" x14ac:dyDescent="0.35">
      <c r="B11" s="100" t="s">
        <v>10</v>
      </c>
      <c r="C11" s="100" t="s">
        <v>52</v>
      </c>
      <c r="D11" s="7" t="s">
        <v>38</v>
      </c>
      <c r="E11" s="7" t="s">
        <v>39</v>
      </c>
      <c r="F11" s="7" t="s">
        <v>40</v>
      </c>
      <c r="G11" s="7" t="s">
        <v>41</v>
      </c>
      <c r="H11" s="7" t="s">
        <v>53</v>
      </c>
    </row>
    <row r="12" spans="2:8" x14ac:dyDescent="0.35">
      <c r="B12" s="101"/>
      <c r="C12" s="101"/>
      <c r="D12" s="4">
        <v>1</v>
      </c>
      <c r="E12" s="4">
        <v>2</v>
      </c>
      <c r="F12" s="4">
        <v>3</v>
      </c>
      <c r="G12" s="4">
        <v>4</v>
      </c>
      <c r="H12" s="4">
        <v>5</v>
      </c>
    </row>
    <row r="15" spans="2:8" ht="15.5" x14ac:dyDescent="0.35">
      <c r="D15" s="94" t="s">
        <v>82</v>
      </c>
      <c r="E15" s="95"/>
      <c r="F15" s="95"/>
      <c r="G15" s="95"/>
      <c r="H15" s="96"/>
    </row>
    <row r="17" spans="4:8" ht="15.5" x14ac:dyDescent="0.35">
      <c r="D17" s="19" t="s">
        <v>81</v>
      </c>
      <c r="E17" s="38">
        <v>11077069320</v>
      </c>
      <c r="H17"/>
    </row>
    <row r="18" spans="4:8" x14ac:dyDescent="0.35">
      <c r="H18"/>
    </row>
    <row r="19" spans="4:8" ht="16" x14ac:dyDescent="0.4">
      <c r="D19" s="19" t="s">
        <v>38</v>
      </c>
      <c r="E19" s="39">
        <v>0</v>
      </c>
      <c r="F19" s="40">
        <v>9.9000000000000008E-3</v>
      </c>
      <c r="G19" s="41">
        <f t="shared" ref="G19:H22" si="0">+E19*$E$17</f>
        <v>0</v>
      </c>
      <c r="H19" s="41">
        <f t="shared" si="0"/>
        <v>109662986.26800001</v>
      </c>
    </row>
    <row r="20" spans="4:8" ht="16" x14ac:dyDescent="0.4">
      <c r="D20" s="19" t="s">
        <v>39</v>
      </c>
      <c r="E20" s="42">
        <v>0.01</v>
      </c>
      <c r="F20" s="40">
        <v>4.4900000000000002E-2</v>
      </c>
      <c r="G20" s="41">
        <f>+E20*$E$17</f>
        <v>110770693.2</v>
      </c>
      <c r="H20" s="41">
        <f t="shared" si="0"/>
        <v>497360412.46800005</v>
      </c>
    </row>
    <row r="21" spans="4:8" ht="16" x14ac:dyDescent="0.4">
      <c r="D21" s="19" t="s">
        <v>40</v>
      </c>
      <c r="E21" s="42">
        <v>0.05</v>
      </c>
      <c r="F21" s="40">
        <v>0.1449</v>
      </c>
      <c r="G21" s="41">
        <f t="shared" si="0"/>
        <v>553853466</v>
      </c>
      <c r="H21" s="41">
        <f t="shared" si="0"/>
        <v>1605067344.4679999</v>
      </c>
    </row>
    <row r="22" spans="4:8" ht="16" x14ac:dyDescent="0.4">
      <c r="D22" s="19" t="s">
        <v>41</v>
      </c>
      <c r="E22" s="42">
        <v>0.15</v>
      </c>
      <c r="F22" s="40">
        <v>0.3</v>
      </c>
      <c r="G22" s="41">
        <f t="shared" si="0"/>
        <v>1661560398</v>
      </c>
      <c r="H22" s="41">
        <f t="shared" si="0"/>
        <v>3323120796</v>
      </c>
    </row>
    <row r="23" spans="4:8" ht="16" x14ac:dyDescent="0.4">
      <c r="D23" s="19" t="s">
        <v>53</v>
      </c>
      <c r="E23" s="42">
        <v>1</v>
      </c>
      <c r="F23" s="39" t="s">
        <v>41</v>
      </c>
      <c r="G23" s="41">
        <f>+E23*$E$17</f>
        <v>11077069320</v>
      </c>
      <c r="H23" s="41"/>
    </row>
  </sheetData>
  <mergeCells count="7">
    <mergeCell ref="D15:H15"/>
    <mergeCell ref="B6:H6"/>
    <mergeCell ref="B9:C9"/>
    <mergeCell ref="B10:C10"/>
    <mergeCell ref="B11:B12"/>
    <mergeCell ref="C11:C12"/>
    <mergeCell ref="B8:H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H13"/>
  <sheetViews>
    <sheetView showGridLines="0" topLeftCell="A10" zoomScale="80" zoomScaleNormal="80" workbookViewId="0">
      <selection activeCell="G11" sqref="G11"/>
    </sheetView>
  </sheetViews>
  <sheetFormatPr baseColWidth="10" defaultRowHeight="14.5" x14ac:dyDescent="0.35"/>
  <cols>
    <col min="1" max="1" width="5.453125" customWidth="1"/>
    <col min="2" max="2" width="25" customWidth="1"/>
    <col min="3" max="3" width="16.453125" customWidth="1"/>
    <col min="4" max="8" width="25.7265625" customWidth="1"/>
  </cols>
  <sheetData>
    <row r="2" spans="1:8" ht="18.5" x14ac:dyDescent="0.45">
      <c r="B2" s="97" t="s">
        <v>55</v>
      </c>
      <c r="C2" s="97"/>
      <c r="D2" s="97"/>
      <c r="E2" s="97"/>
      <c r="F2" s="97"/>
      <c r="G2" s="97"/>
      <c r="H2" s="97"/>
    </row>
    <row r="3" spans="1:8" x14ac:dyDescent="0.35">
      <c r="D3" s="1"/>
      <c r="E3" s="1"/>
      <c r="F3" s="1"/>
      <c r="G3" s="1"/>
      <c r="H3" s="1"/>
    </row>
    <row r="4" spans="1:8" ht="18.5" x14ac:dyDescent="0.35">
      <c r="B4" s="102" t="s">
        <v>8</v>
      </c>
      <c r="C4" s="102"/>
      <c r="D4" s="102"/>
      <c r="E4" s="102"/>
      <c r="F4" s="102"/>
      <c r="G4" s="102"/>
      <c r="H4" s="102"/>
    </row>
    <row r="5" spans="1:8" ht="94.5" customHeight="1" x14ac:dyDescent="0.35">
      <c r="B5" s="98" t="s">
        <v>36</v>
      </c>
      <c r="C5" s="98"/>
      <c r="D5" s="8" t="s">
        <v>49</v>
      </c>
      <c r="E5" s="8" t="s">
        <v>42</v>
      </c>
      <c r="F5" s="8" t="s">
        <v>45</v>
      </c>
      <c r="G5" s="8" t="s">
        <v>50</v>
      </c>
      <c r="H5" s="8" t="s">
        <v>51</v>
      </c>
    </row>
    <row r="6" spans="1:8" ht="80.150000000000006" customHeight="1" x14ac:dyDescent="0.35">
      <c r="B6" s="99" t="s">
        <v>37</v>
      </c>
      <c r="C6" s="99"/>
      <c r="D6" s="8" t="s">
        <v>44</v>
      </c>
      <c r="E6" s="8" t="s">
        <v>43</v>
      </c>
      <c r="F6" s="8" t="s">
        <v>46</v>
      </c>
      <c r="G6" s="8" t="s">
        <v>47</v>
      </c>
      <c r="H6" s="8" t="s">
        <v>48</v>
      </c>
    </row>
    <row r="7" spans="1:8" ht="15.5" x14ac:dyDescent="0.35">
      <c r="B7" s="100" t="s">
        <v>10</v>
      </c>
      <c r="C7" s="100" t="s">
        <v>52</v>
      </c>
      <c r="D7" s="7" t="s">
        <v>38</v>
      </c>
      <c r="E7" s="7" t="s">
        <v>39</v>
      </c>
      <c r="F7" s="7" t="s">
        <v>40</v>
      </c>
      <c r="G7" s="7" t="s">
        <v>41</v>
      </c>
      <c r="H7" s="7" t="s">
        <v>53</v>
      </c>
    </row>
    <row r="8" spans="1:8" ht="18.5" x14ac:dyDescent="0.35">
      <c r="B8" s="101"/>
      <c r="C8" s="101"/>
      <c r="D8" s="5">
        <v>1</v>
      </c>
      <c r="E8" s="5">
        <v>2</v>
      </c>
      <c r="F8" s="5">
        <v>3</v>
      </c>
      <c r="G8" s="5">
        <v>4</v>
      </c>
      <c r="H8" s="5">
        <v>5</v>
      </c>
    </row>
    <row r="9" spans="1:8" ht="50.15" customHeight="1" x14ac:dyDescent="0.35">
      <c r="A9" s="121" t="s">
        <v>7</v>
      </c>
      <c r="B9" s="8" t="s">
        <v>28</v>
      </c>
      <c r="C9" s="9">
        <v>1</v>
      </c>
      <c r="D9" s="10">
        <v>2</v>
      </c>
      <c r="E9" s="10">
        <v>3</v>
      </c>
      <c r="F9" s="10">
        <v>4</v>
      </c>
      <c r="G9" s="11">
        <v>5</v>
      </c>
      <c r="H9" s="12">
        <v>6</v>
      </c>
    </row>
    <row r="10" spans="1:8" ht="50.15" customHeight="1" x14ac:dyDescent="0.35">
      <c r="A10" s="122"/>
      <c r="B10" s="8" t="s">
        <v>29</v>
      </c>
      <c r="C10" s="9">
        <v>2</v>
      </c>
      <c r="D10" s="10">
        <v>3</v>
      </c>
      <c r="E10" s="10">
        <v>4</v>
      </c>
      <c r="F10" s="11">
        <v>5</v>
      </c>
      <c r="G10" s="12">
        <v>6</v>
      </c>
      <c r="H10" s="12">
        <v>7</v>
      </c>
    </row>
    <row r="11" spans="1:8" ht="50.15" customHeight="1" x14ac:dyDescent="0.35">
      <c r="A11" s="122"/>
      <c r="B11" s="8" t="s">
        <v>30</v>
      </c>
      <c r="C11" s="9">
        <v>3</v>
      </c>
      <c r="D11" s="10">
        <v>4</v>
      </c>
      <c r="E11" s="11">
        <v>5</v>
      </c>
      <c r="F11" s="12">
        <v>6</v>
      </c>
      <c r="G11" s="12">
        <v>7</v>
      </c>
      <c r="H11" s="13">
        <v>8</v>
      </c>
    </row>
    <row r="12" spans="1:8" ht="50.15" customHeight="1" x14ac:dyDescent="0.35">
      <c r="A12" s="122"/>
      <c r="B12" s="8" t="s">
        <v>31</v>
      </c>
      <c r="C12" s="9">
        <v>4</v>
      </c>
      <c r="D12" s="11">
        <v>5</v>
      </c>
      <c r="E12" s="12">
        <v>6</v>
      </c>
      <c r="F12" s="12">
        <v>7</v>
      </c>
      <c r="G12" s="13">
        <v>8</v>
      </c>
      <c r="H12" s="13">
        <v>9</v>
      </c>
    </row>
    <row r="13" spans="1:8" ht="50.15" customHeight="1" x14ac:dyDescent="0.35">
      <c r="A13" s="122"/>
      <c r="B13" s="8" t="s">
        <v>32</v>
      </c>
      <c r="C13" s="9">
        <v>5</v>
      </c>
      <c r="D13" s="12">
        <v>6</v>
      </c>
      <c r="E13" s="12">
        <v>7</v>
      </c>
      <c r="F13" s="13">
        <v>8</v>
      </c>
      <c r="G13" s="13">
        <v>9</v>
      </c>
      <c r="H13" s="13">
        <v>10</v>
      </c>
    </row>
  </sheetData>
  <mergeCells count="7">
    <mergeCell ref="A9:A13"/>
    <mergeCell ref="B2:H2"/>
    <mergeCell ref="B4:H4"/>
    <mergeCell ref="B5:C5"/>
    <mergeCell ref="B6:C6"/>
    <mergeCell ref="B7:B8"/>
    <mergeCell ref="C7:C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C2:D10"/>
  <sheetViews>
    <sheetView showGridLines="0" zoomScale="85" zoomScaleNormal="85" workbookViewId="0">
      <selection activeCell="D7" sqref="D7"/>
    </sheetView>
  </sheetViews>
  <sheetFormatPr baseColWidth="10" defaultRowHeight="14.5" x14ac:dyDescent="0.35"/>
  <cols>
    <col min="3" max="4" width="50.7265625" customWidth="1"/>
  </cols>
  <sheetData>
    <row r="2" spans="3:4" x14ac:dyDescent="0.35">
      <c r="C2" s="123" t="s">
        <v>63</v>
      </c>
      <c r="D2" s="123"/>
    </row>
    <row r="5" spans="3:4" ht="40" customHeight="1" x14ac:dyDescent="0.35">
      <c r="C5" s="16" t="s">
        <v>13</v>
      </c>
      <c r="D5" s="16" t="s">
        <v>14</v>
      </c>
    </row>
    <row r="6" spans="3:4" ht="40" customHeight="1" x14ac:dyDescent="0.35">
      <c r="C6" s="15" t="s">
        <v>56</v>
      </c>
      <c r="D6" s="14" t="s">
        <v>57</v>
      </c>
    </row>
    <row r="7" spans="3:4" ht="40" customHeight="1" x14ac:dyDescent="0.35">
      <c r="C7" s="15" t="s">
        <v>58</v>
      </c>
      <c r="D7" s="14" t="s">
        <v>59</v>
      </c>
    </row>
    <row r="8" spans="3:4" ht="40" customHeight="1" x14ac:dyDescent="0.35">
      <c r="C8" s="14">
        <v>5</v>
      </c>
      <c r="D8" s="14" t="s">
        <v>60</v>
      </c>
    </row>
    <row r="9" spans="3:4" ht="40" customHeight="1" x14ac:dyDescent="0.35">
      <c r="C9" s="14" t="s">
        <v>61</v>
      </c>
      <c r="D9" s="14" t="s">
        <v>62</v>
      </c>
    </row>
    <row r="10" spans="3:4" ht="40" customHeight="1" x14ac:dyDescent="0.35"/>
  </sheetData>
  <mergeCells count="1">
    <mergeCell ref="C2:D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3:C8"/>
  <sheetViews>
    <sheetView showGridLines="0" topLeftCell="A7" zoomScale="70" zoomScaleNormal="70" workbookViewId="0">
      <selection activeCell="E5" sqref="E5"/>
    </sheetView>
  </sheetViews>
  <sheetFormatPr baseColWidth="10" defaultRowHeight="14.5" x14ac:dyDescent="0.35"/>
  <cols>
    <col min="2" max="2" width="63.1796875" customWidth="1"/>
    <col min="3" max="3" width="61" customWidth="1"/>
  </cols>
  <sheetData>
    <row r="3" spans="2:3" ht="18.5" x14ac:dyDescent="0.35">
      <c r="B3" s="16" t="s">
        <v>64</v>
      </c>
      <c r="C3" s="16" t="s">
        <v>65</v>
      </c>
    </row>
    <row r="4" spans="2:3" ht="100" customHeight="1" x14ac:dyDescent="0.35">
      <c r="B4" s="15" t="s">
        <v>66</v>
      </c>
      <c r="C4" s="17" t="s">
        <v>67</v>
      </c>
    </row>
    <row r="5" spans="2:3" ht="100" customHeight="1" x14ac:dyDescent="0.35">
      <c r="B5" s="15" t="s">
        <v>68</v>
      </c>
      <c r="C5" s="17" t="s">
        <v>83</v>
      </c>
    </row>
    <row r="6" spans="2:3" ht="100" customHeight="1" x14ac:dyDescent="0.35">
      <c r="B6" s="14" t="s">
        <v>69</v>
      </c>
      <c r="C6" s="17" t="s">
        <v>84</v>
      </c>
    </row>
    <row r="7" spans="2:3" ht="176.25" customHeight="1" x14ac:dyDescent="0.35">
      <c r="B7" s="14" t="s">
        <v>70</v>
      </c>
      <c r="C7" s="17" t="s">
        <v>72</v>
      </c>
    </row>
    <row r="8" spans="2:3" ht="100" customHeight="1" x14ac:dyDescent="0.35">
      <c r="B8" s="14" t="s">
        <v>71</v>
      </c>
      <c r="C8" s="17" t="s">
        <v>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
  <sheetViews>
    <sheetView workbookViewId="0">
      <selection activeCell="D19" sqref="D19"/>
    </sheetView>
  </sheetViews>
  <sheetFormatPr baseColWidth="10" defaultRowHeight="14.5" x14ac:dyDescent="0.35"/>
  <sheetData>
    <row r="1" spans="1:23" x14ac:dyDescent="0.35">
      <c r="A1" s="62"/>
      <c r="B1" s="62"/>
      <c r="C1" s="62"/>
      <c r="D1" s="62"/>
      <c r="E1" s="62"/>
      <c r="F1" s="62"/>
      <c r="G1" s="62"/>
      <c r="H1" s="62"/>
      <c r="I1" s="62"/>
      <c r="J1" s="62"/>
      <c r="K1" s="62"/>
      <c r="L1" s="62"/>
      <c r="M1" s="62"/>
      <c r="N1" s="62"/>
      <c r="O1" s="62"/>
      <c r="P1" s="62"/>
      <c r="Q1" s="62"/>
      <c r="R1" s="62"/>
      <c r="S1" s="62"/>
      <c r="T1" s="62"/>
      <c r="U1" s="62"/>
      <c r="V1" s="62"/>
      <c r="W1" s="62"/>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Matriz de Riesgos</vt:lpstr>
      <vt:lpstr>Probabilidad del Riesgo </vt:lpstr>
      <vt:lpstr>Impacto de Riesgo</vt:lpstr>
      <vt:lpstr>Valoración del riesgo</vt:lpstr>
      <vt:lpstr>Categoria del Riesgo</vt:lpstr>
      <vt:lpstr>Tratamiento de los Riesgos </vt:lpstr>
      <vt:lpstr>Hoja1</vt:lpstr>
      <vt:lpstr>'Matriz de Riesgos'!Área_de_impresión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mterraza</dc:creator>
  <cp:lastModifiedBy>CRISTIAN BERMUDEZ</cp:lastModifiedBy>
  <cp:lastPrinted>2019-05-22T00:06:57Z</cp:lastPrinted>
  <dcterms:created xsi:type="dcterms:W3CDTF">2014-01-17T14:59:50Z</dcterms:created>
  <dcterms:modified xsi:type="dcterms:W3CDTF">2026-07-21T19:21:25Z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VersionStartDate">
    <vt:lpwstr>
    </vt:lpwstr>
  </property>
  <property fmtid="{D5CDD505-2E9C-101B-9397-08002B2CF9AE}" pid="3" name="eSynDocVersion">
    <vt:lpwstr>
    </vt:lpwstr>
  </property>
  <property fmtid="{D5CDD505-2E9C-101B-9397-08002B2CF9AE}" pid="4" name="eSynDocPublish">
    <vt:lpwstr>0</vt:lpwstr>
  </property>
  <property fmtid="{D5CDD505-2E9C-101B-9397-08002B2CF9AE}" pid="5" name="eSynDocSubCategory">
    <vt:lpwstr>
    </vt:lpwstr>
  </property>
  <property fmtid="{D5CDD505-2E9C-101B-9397-08002B2CF9AE}" pid="6" name="eSynDocCategoryID">
    <vt:lpwstr>
    </vt:lpwstr>
  </property>
  <property fmtid="{D5CDD505-2E9C-101B-9397-08002B2CF9AE}" pid="7" name="eSynDocGroupDesc">
    <vt:lpwstr>Recursos Humanos</vt:lpwstr>
  </property>
  <property fmtid="{D5CDD505-2E9C-101B-9397-08002B2CF9AE}" pid="8" name="eSynDocGroupID">
    <vt:lpwstr>11</vt:lpwstr>
  </property>
  <property fmtid="{D5CDD505-2E9C-101B-9397-08002B2CF9AE}" pid="9" name="eSynCleanUp2/05/2023 10:47:55 a. m.">
    <vt:i4>1</vt:i4>
  </property>
  <property fmtid="{D5CDD505-2E9C-101B-9397-08002B2CF9AE}" pid="10" name="eSynDocGuid">
    <vt:lpwstr>4ec62ff7-0cb1-4bf5-bd28-a3c6a54f837e</vt:lpwstr>
  </property>
  <property fmtid="{D5CDD505-2E9C-101B-9397-08002B2CF9AE}" pid="11" name="eSynDocSubject">
    <vt:lpwstr>Anexo- Matriz de Riesgos Consultoría</vt:lpwstr>
  </property>
  <property fmtid="{D5CDD505-2E9C-101B-9397-08002B2CF9AE}" pid="12" name="eSynDocSummary">
    <vt:lpwstr>
    </vt:lpwstr>
  </property>
  <property fmtid="{D5CDD505-2E9C-101B-9397-08002B2CF9AE}" pid="13" name="eSynDocNewsType">
    <vt:i4>0</vt:i4>
  </property>
  <property fmtid="{D5CDD505-2E9C-101B-9397-08002B2CF9AE}" pid="14" name="eSynDocParentDocument">
    <vt:lpwstr>
    </vt:lpwstr>
  </property>
  <property fmtid="{D5CDD505-2E9C-101B-9397-08002B2CF9AE}" pid="15" name="eSynDocParentDocumentHID">
    <vt:lpwstr>
    </vt:lpwstr>
  </property>
  <property fmtid="{D5CDD505-2E9C-101B-9397-08002B2CF9AE}" pid="16" name="eSynDocParentDocumentSubject">
    <vt:lpwstr>
    </vt:lpwstr>
  </property>
  <property fmtid="{D5CDD505-2E9C-101B-9397-08002B2CF9AE}" pid="17" name="eSynDocAccountID">
    <vt:lpwstr>
    </vt:lpwstr>
  </property>
  <property fmtid="{D5CDD505-2E9C-101B-9397-08002B2CF9AE}" pid="18" name="eSynDocAccount">
    <vt:lpwstr>
    </vt:lpwstr>
  </property>
  <property fmtid="{D5CDD505-2E9C-101B-9397-08002B2CF9AE}" pid="19" name="eSynDocAccountDesc">
    <vt:lpwstr>
    </vt:lpwstr>
  </property>
  <property fmtid="{D5CDD505-2E9C-101B-9397-08002B2CF9AE}" pid="20" name="eSynDocContactID">
    <vt:lpwstr>
    </vt:lpwstr>
  </property>
  <property fmtid="{D5CDD505-2E9C-101B-9397-08002B2CF9AE}" pid="21" name="eSynDocContactDesc">
    <vt:lpwstr>
    </vt:lpwstr>
  </property>
  <property fmtid="{D5CDD505-2E9C-101B-9397-08002B2CF9AE}" pid="22" name="eSynDocAcctContact">
    <vt:lpwstr>
    </vt:lpwstr>
  </property>
  <property fmtid="{D5CDD505-2E9C-101B-9397-08002B2CF9AE}" pid="23" name="eSynDocOpportunityID">
    <vt:lpwstr>
    </vt:lpwstr>
  </property>
  <property fmtid="{D5CDD505-2E9C-101B-9397-08002B2CF9AE}" pid="24" name="eSynDocOpportunityDesc">
    <vt:lpwstr>
    </vt:lpwstr>
  </property>
  <property fmtid="{D5CDD505-2E9C-101B-9397-08002B2CF9AE}" pid="25" name="eSynDocResource">
    <vt:lpwstr>
    </vt:lpwstr>
  </property>
  <property fmtid="{D5CDD505-2E9C-101B-9397-08002B2CF9AE}" pid="26" name="eSynDocResourceDesc">
    <vt:lpwstr>
    </vt:lpwstr>
  </property>
  <property fmtid="{D5CDD505-2E9C-101B-9397-08002B2CF9AE}" pid="27" name="eSynDocProjectNr">
    <vt:lpwstr>13341</vt:lpwstr>
  </property>
  <property fmtid="{D5CDD505-2E9C-101B-9397-08002B2CF9AE}" pid="28" name="eSynDocProjectDesc">
    <vt:lpwstr>ESTUDIOS, ACTUALIZACIÓN Y CONSTRUCCIÓN DE LA RED DE MEDIA Y</vt:lpwstr>
  </property>
  <property fmtid="{D5CDD505-2E9C-101B-9397-08002B2CF9AE}" pid="29" name="eSynDocDivision">
    <vt:lpwstr>100</vt:lpwstr>
  </property>
  <property fmtid="{D5CDD505-2E9C-101B-9397-08002B2CF9AE}" pid="30" name="eSynDocDivisionDesc">
    <vt:lpwstr>OFICINAS CENTRALES</vt:lpwstr>
  </property>
  <property fmtid="{D5CDD505-2E9C-101B-9397-08002B2CF9AE}" pid="31" name="eSynDocAssortment">
    <vt:lpwstr>
    </vt:lpwstr>
  </property>
  <property fmtid="{D5CDD505-2E9C-101B-9397-08002B2CF9AE}" pid="32" name="eSynDocItem">
    <vt:lpwstr>
    </vt:lpwstr>
  </property>
  <property fmtid="{D5CDD505-2E9C-101B-9397-08002B2CF9AE}" pid="33" name="eSynDocItemDesc">
    <vt:lpwstr>
    </vt:lpwstr>
  </property>
  <property fmtid="{D5CDD505-2E9C-101B-9397-08002B2CF9AE}" pid="34" name="eSynDocSerialNumber">
    <vt:lpwstr>
    </vt:lpwstr>
  </property>
  <property fmtid="{D5CDD505-2E9C-101B-9397-08002B2CF9AE}" pid="35" name="eSynDocSerialDesc">
    <vt:lpwstr>
    </vt:lpwstr>
  </property>
  <property fmtid="{D5CDD505-2E9C-101B-9397-08002B2CF9AE}" pid="36" name="eSynTransactionEntryKey">
    <vt:lpwstr>
    </vt:lpwstr>
  </property>
  <property fmtid="{D5CDD505-2E9C-101B-9397-08002B2CF9AE}" pid="37" name="eSynDocTransactionDesc">
    <vt:lpwstr>
    </vt:lpwstr>
  </property>
  <property fmtid="{D5CDD505-2E9C-101B-9397-08002B2CF9AE}" pid="38" name="eSynDocLanguageCode">
    <vt:lpwstr>
    </vt:lpwstr>
  </property>
  <property fmtid="{D5CDD505-2E9C-101B-9397-08002B2CF9AE}" pid="39" name="eSynDocbAttachment">
    <vt:bool>true</vt:bool>
  </property>
  <property fmtid="{D5CDD505-2E9C-101B-9397-08002B2CF9AE}" pid="40" name="eSynDocAttachmentID">
    <vt:lpwstr>{577ca399-f1b7-42cf-9aa6-02f6c24ffabf}</vt:lpwstr>
  </property>
  <property fmtid="{D5CDD505-2E9C-101B-9397-08002B2CF9AE}" pid="41" name="eSynDocAttachFileName">
    <vt:lpwstr>Anexo- Matriz de Riesgos Consultoría.xlsx</vt:lpwstr>
  </property>
  <property fmtid="{D5CDD505-2E9C-101B-9397-08002B2CF9AE}" pid="42" name="eSynDocURL">
    <vt:lpwstr>https://jeremias.indumil.local:443/Synergy/</vt:lpwstr>
  </property>
  <property fmtid="{D5CDD505-2E9C-101B-9397-08002B2CF9AE}" pid="43" name="eSynDocSavedToSynergy">
    <vt:bool>true</vt:bool>
  </property>
  <property fmtid="{D5CDD505-2E9C-101B-9397-08002B2CF9AE}" pid="44" name="eSynDocIsMailDocument">
    <vt:bool>false</vt:bool>
  </property>
  <property fmtid="{D5CDD505-2E9C-101B-9397-08002B2CF9AE}" pid="45" name="eSynDocTypeID">
    <vt:lpwstr>162</vt:lpwstr>
  </property>
  <property fmtid="{D5CDD505-2E9C-101B-9397-08002B2CF9AE}" pid="46" name="eSynDocSecurity">
    <vt:lpwstr>0</vt:lpwstr>
  </property>
  <property fmtid="{D5CDD505-2E9C-101B-9397-08002B2CF9AE}" pid="47" name="eSynDocHID">
    <vt:lpwstr>2989946</vt:lpwstr>
  </property>
  <property fmtid="{D5CDD505-2E9C-101B-9397-08002B2CF9AE}" pid="48" name="eSynCleanUp2/05/2023 11:37:04 a. m.">
    <vt:i4>1</vt:i4>
  </property>
  <property fmtid="{D5CDD505-2E9C-101B-9397-08002B2CF9AE}" pid="49" name="eSynCleanUp06/20/2023 07:38:08">
    <vt:i4>1</vt:i4>
  </property>
  <property fmtid="{D5CDD505-2E9C-101B-9397-08002B2CF9AE}" pid="50" name="eSynCleanUp12/11/2023 13:17:39">
    <vt:i4>1</vt:i4>
  </property>
  <property fmtid="{D5CDD505-2E9C-101B-9397-08002B2CF9AE}" pid="51" name="eSynCleanUp02/17/2024 10:07:20">
    <vt:i4>1</vt:i4>
  </property>
  <property fmtid="{D5CDD505-2E9C-101B-9397-08002B2CF9AE}" pid="52" name="eSynCleanUp20/12/2024 3:30:09 p. m.">
    <vt:i4>1</vt:i4>
  </property>
  <property fmtid="{D5CDD505-2E9C-101B-9397-08002B2CF9AE}" pid="53" name="eSynCleanUp06/26/2025 15:06:56">
    <vt:i4>1</vt:i4>
  </property>
</Properties>
</file>